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oubor staveb Přelouč-Prachovice\soutěž\rozpočty k ocenění\"/>
    </mc:Choice>
  </mc:AlternateContent>
  <bookViews>
    <workbookView xWindow="0" yWindow="0" windowWidth="28800" windowHeight="12675"/>
  </bookViews>
  <sheets>
    <sheet name="Rekapitulace" sheetId="1" r:id="rId1"/>
    <sheet name="PS 00-02-03" sheetId="2" r:id="rId2"/>
    <sheet name="PS 00-02-04" sheetId="3" r:id="rId3"/>
    <sheet name="PS 00-02-71" sheetId="4" r:id="rId4"/>
    <sheet name="PS 00-02-81" sheetId="5" r:id="rId5"/>
    <sheet name="PS 09-02-01" sheetId="6" r:id="rId6"/>
    <sheet name="PS 15-01-11.1" sheetId="7" r:id="rId7"/>
    <sheet name="PS 15-02-11.1" sheetId="8" r:id="rId8"/>
    <sheet name="SO 00-92-01" sheetId="9" r:id="rId9"/>
    <sheet name="SO 15-13-01" sheetId="10" r:id="rId10"/>
    <sheet name="SO 15-84-01.1" sheetId="11" r:id="rId11"/>
    <sheet name="SO 15-86-01.1" sheetId="12" r:id="rId12"/>
    <sheet name="SO 98-98" sheetId="13" r:id="rId13"/>
  </sheets>
  <calcPr calcId="162913"/>
  <webPublishing codePage="0"/>
</workbook>
</file>

<file path=xl/calcChain.xml><?xml version="1.0" encoding="utf-8"?>
<calcChain xmlns="http://schemas.openxmlformats.org/spreadsheetml/2006/main">
  <c r="I46" i="13" l="1"/>
  <c r="O46" i="13" s="1"/>
  <c r="I42" i="13"/>
  <c r="O42" i="13" s="1"/>
  <c r="I38" i="13"/>
  <c r="O38" i="13" s="1"/>
  <c r="I34" i="13"/>
  <c r="O34" i="13" s="1"/>
  <c r="I30" i="13"/>
  <c r="O30" i="13" s="1"/>
  <c r="I26" i="13"/>
  <c r="O26" i="13" s="1"/>
  <c r="I21" i="13"/>
  <c r="O21" i="13" s="1"/>
  <c r="I17" i="13"/>
  <c r="O17" i="13" s="1"/>
  <c r="I13" i="13"/>
  <c r="O13" i="13" s="1"/>
  <c r="I9" i="13"/>
  <c r="O9" i="13" s="1"/>
  <c r="O229" i="12"/>
  <c r="I229" i="12"/>
  <c r="I225" i="12"/>
  <c r="O225" i="12" s="1"/>
  <c r="I221" i="12"/>
  <c r="O221" i="12" s="1"/>
  <c r="I217" i="12"/>
  <c r="O217" i="12" s="1"/>
  <c r="O213" i="12"/>
  <c r="I213" i="12"/>
  <c r="I209" i="12"/>
  <c r="O209" i="12" s="1"/>
  <c r="I205" i="12"/>
  <c r="O205" i="12" s="1"/>
  <c r="I201" i="12"/>
  <c r="O201" i="12" s="1"/>
  <c r="O197" i="12"/>
  <c r="I197" i="12"/>
  <c r="I193" i="12"/>
  <c r="O193" i="12" s="1"/>
  <c r="I189" i="12"/>
  <c r="O189" i="12" s="1"/>
  <c r="I185" i="12"/>
  <c r="O185" i="12" s="1"/>
  <c r="I181" i="12"/>
  <c r="O181" i="12" s="1"/>
  <c r="I177" i="12"/>
  <c r="O177" i="12" s="1"/>
  <c r="I173" i="12"/>
  <c r="O173" i="12" s="1"/>
  <c r="I169" i="12"/>
  <c r="O169" i="12" s="1"/>
  <c r="I165" i="12"/>
  <c r="O165" i="12" s="1"/>
  <c r="I161" i="12"/>
  <c r="O161" i="12" s="1"/>
  <c r="I157" i="12"/>
  <c r="O157" i="12" s="1"/>
  <c r="I153" i="12"/>
  <c r="O153" i="12" s="1"/>
  <c r="I149" i="12"/>
  <c r="O149" i="12" s="1"/>
  <c r="I145" i="12"/>
  <c r="O145" i="12" s="1"/>
  <c r="I141" i="12"/>
  <c r="O141" i="12" s="1"/>
  <c r="I137" i="12"/>
  <c r="O137" i="12" s="1"/>
  <c r="I133" i="12"/>
  <c r="O133" i="12" s="1"/>
  <c r="I129" i="12"/>
  <c r="O129" i="12" s="1"/>
  <c r="I125" i="12"/>
  <c r="O125" i="12" s="1"/>
  <c r="I121" i="12"/>
  <c r="O121" i="12" s="1"/>
  <c r="O117" i="12"/>
  <c r="I117" i="12"/>
  <c r="I113" i="12"/>
  <c r="O113" i="12" s="1"/>
  <c r="I109" i="12"/>
  <c r="O109" i="12" s="1"/>
  <c r="I105" i="12"/>
  <c r="O105" i="12" s="1"/>
  <c r="I101" i="12"/>
  <c r="O101" i="12" s="1"/>
  <c r="I97" i="12"/>
  <c r="O97" i="12" s="1"/>
  <c r="I93" i="12"/>
  <c r="O93" i="12" s="1"/>
  <c r="I89" i="12"/>
  <c r="O89" i="12" s="1"/>
  <c r="I85" i="12"/>
  <c r="O85" i="12" s="1"/>
  <c r="I81" i="12"/>
  <c r="O81" i="12" s="1"/>
  <c r="I77" i="12"/>
  <c r="O77" i="12" s="1"/>
  <c r="I73" i="12"/>
  <c r="O73" i="12" s="1"/>
  <c r="O69" i="12"/>
  <c r="I69" i="12"/>
  <c r="I65" i="12"/>
  <c r="O65" i="12" s="1"/>
  <c r="I61" i="12"/>
  <c r="O61" i="12" s="1"/>
  <c r="I57" i="12"/>
  <c r="O57" i="12" s="1"/>
  <c r="I53" i="12"/>
  <c r="O53" i="12" s="1"/>
  <c r="I49" i="12"/>
  <c r="O49" i="12" s="1"/>
  <c r="I45" i="12"/>
  <c r="O45" i="12" s="1"/>
  <c r="I41" i="12"/>
  <c r="O41" i="12" s="1"/>
  <c r="O37" i="12"/>
  <c r="I37" i="12"/>
  <c r="I33" i="12"/>
  <c r="O33" i="12" s="1"/>
  <c r="I29" i="12"/>
  <c r="O29" i="12" s="1"/>
  <c r="I25" i="12"/>
  <c r="O25" i="12" s="1"/>
  <c r="O21" i="12"/>
  <c r="I21" i="12"/>
  <c r="I17" i="12"/>
  <c r="O17" i="12" s="1"/>
  <c r="I13" i="12"/>
  <c r="O13" i="12" s="1"/>
  <c r="I9" i="12"/>
  <c r="O9" i="12" s="1"/>
  <c r="I25" i="11"/>
  <c r="O25" i="11" s="1"/>
  <c r="I21" i="11"/>
  <c r="O21" i="11" s="1"/>
  <c r="I17" i="11"/>
  <c r="O17" i="11" s="1"/>
  <c r="I13" i="11"/>
  <c r="O13" i="11" s="1"/>
  <c r="I9" i="11"/>
  <c r="O9" i="11" s="1"/>
  <c r="I134" i="10"/>
  <c r="O134" i="10" s="1"/>
  <c r="I130" i="10"/>
  <c r="O130" i="10" s="1"/>
  <c r="I126" i="10"/>
  <c r="O126" i="10" s="1"/>
  <c r="I122" i="10"/>
  <c r="O122" i="10" s="1"/>
  <c r="I118" i="10"/>
  <c r="O118" i="10" s="1"/>
  <c r="O114" i="10"/>
  <c r="I114" i="10"/>
  <c r="I109" i="10"/>
  <c r="O109" i="10" s="1"/>
  <c r="R108" i="10" s="1"/>
  <c r="O108" i="10" s="1"/>
  <c r="I104" i="10"/>
  <c r="O104" i="10" s="1"/>
  <c r="I100" i="10"/>
  <c r="O100" i="10" s="1"/>
  <c r="O96" i="10"/>
  <c r="I96" i="10"/>
  <c r="I92" i="10"/>
  <c r="O92" i="10" s="1"/>
  <c r="I88" i="10"/>
  <c r="O88" i="10" s="1"/>
  <c r="I84" i="10"/>
  <c r="O84" i="10" s="1"/>
  <c r="I80" i="10"/>
  <c r="O80" i="10" s="1"/>
  <c r="I76" i="10"/>
  <c r="O76" i="10" s="1"/>
  <c r="I72" i="10"/>
  <c r="O72" i="10" s="1"/>
  <c r="I68" i="10"/>
  <c r="O68" i="10" s="1"/>
  <c r="I64" i="10"/>
  <c r="O64" i="10" s="1"/>
  <c r="I60" i="10"/>
  <c r="O60" i="10" s="1"/>
  <c r="I56" i="10"/>
  <c r="O56" i="10" s="1"/>
  <c r="I51" i="10"/>
  <c r="O51" i="10" s="1"/>
  <c r="I47" i="10"/>
  <c r="O47" i="10" s="1"/>
  <c r="I43" i="10"/>
  <c r="O43" i="10" s="1"/>
  <c r="I39" i="10"/>
  <c r="I34" i="10"/>
  <c r="O34" i="10" s="1"/>
  <c r="I30" i="10"/>
  <c r="O30" i="10" s="1"/>
  <c r="I26" i="10"/>
  <c r="O26" i="10" s="1"/>
  <c r="I22" i="10"/>
  <c r="O22" i="10" s="1"/>
  <c r="I17" i="10"/>
  <c r="O17" i="10" s="1"/>
  <c r="I13" i="10"/>
  <c r="O13" i="10" s="1"/>
  <c r="I9" i="10"/>
  <c r="O9" i="10" s="1"/>
  <c r="R8" i="10" s="1"/>
  <c r="O8" i="10" s="1"/>
  <c r="I26" i="9"/>
  <c r="O26" i="9" s="1"/>
  <c r="O22" i="9"/>
  <c r="I22" i="9"/>
  <c r="I18" i="9"/>
  <c r="O18" i="9" s="1"/>
  <c r="I14" i="9"/>
  <c r="O14" i="9" s="1"/>
  <c r="I9" i="9"/>
  <c r="O9" i="9" s="1"/>
  <c r="R8" i="9" s="1"/>
  <c r="O8" i="9" s="1"/>
  <c r="I333" i="8"/>
  <c r="O333" i="8" s="1"/>
  <c r="I329" i="8"/>
  <c r="O329" i="8" s="1"/>
  <c r="I325" i="8"/>
  <c r="O325" i="8" s="1"/>
  <c r="I321" i="8"/>
  <c r="O321" i="8" s="1"/>
  <c r="I317" i="8"/>
  <c r="O317" i="8" s="1"/>
  <c r="I313" i="8"/>
  <c r="O313" i="8" s="1"/>
  <c r="I309" i="8"/>
  <c r="O309" i="8" s="1"/>
  <c r="I305" i="8"/>
  <c r="O305" i="8" s="1"/>
  <c r="I301" i="8"/>
  <c r="O301" i="8" s="1"/>
  <c r="I297" i="8"/>
  <c r="O297" i="8" s="1"/>
  <c r="I293" i="8"/>
  <c r="O293" i="8" s="1"/>
  <c r="I289" i="8"/>
  <c r="O289" i="8" s="1"/>
  <c r="I285" i="8"/>
  <c r="O285" i="8" s="1"/>
  <c r="I281" i="8"/>
  <c r="O281" i="8" s="1"/>
  <c r="I277" i="8"/>
  <c r="O277" i="8" s="1"/>
  <c r="I273" i="8"/>
  <c r="O273" i="8" s="1"/>
  <c r="I269" i="8"/>
  <c r="O269" i="8" s="1"/>
  <c r="I265" i="8"/>
  <c r="O265" i="8" s="1"/>
  <c r="I261" i="8"/>
  <c r="O261" i="8" s="1"/>
  <c r="I257" i="8"/>
  <c r="O257" i="8" s="1"/>
  <c r="I253" i="8"/>
  <c r="O253" i="8" s="1"/>
  <c r="I249" i="8"/>
  <c r="O249" i="8" s="1"/>
  <c r="I245" i="8"/>
  <c r="O245" i="8" s="1"/>
  <c r="I241" i="8"/>
  <c r="O241" i="8" s="1"/>
  <c r="I237" i="8"/>
  <c r="O237" i="8" s="1"/>
  <c r="I233" i="8"/>
  <c r="O233" i="8" s="1"/>
  <c r="I229" i="8"/>
  <c r="O229" i="8" s="1"/>
  <c r="I225" i="8"/>
  <c r="O225" i="8" s="1"/>
  <c r="I221" i="8"/>
  <c r="O221" i="8" s="1"/>
  <c r="I217" i="8"/>
  <c r="O217" i="8" s="1"/>
  <c r="I213" i="8"/>
  <c r="O213" i="8" s="1"/>
  <c r="I209" i="8"/>
  <c r="O209" i="8" s="1"/>
  <c r="I205" i="8"/>
  <c r="O205" i="8" s="1"/>
  <c r="I201" i="8"/>
  <c r="O201" i="8" s="1"/>
  <c r="I197" i="8"/>
  <c r="O197" i="8" s="1"/>
  <c r="I193" i="8"/>
  <c r="O193" i="8" s="1"/>
  <c r="I189" i="8"/>
  <c r="O189" i="8" s="1"/>
  <c r="I185" i="8"/>
  <c r="O185" i="8" s="1"/>
  <c r="I181" i="8"/>
  <c r="O181" i="8" s="1"/>
  <c r="I177" i="8"/>
  <c r="O177" i="8" s="1"/>
  <c r="I173" i="8"/>
  <c r="O173" i="8" s="1"/>
  <c r="I169" i="8"/>
  <c r="O169" i="8" s="1"/>
  <c r="I165" i="8"/>
  <c r="O165" i="8" s="1"/>
  <c r="I161" i="8"/>
  <c r="O161" i="8" s="1"/>
  <c r="I157" i="8"/>
  <c r="O157" i="8" s="1"/>
  <c r="I153" i="8"/>
  <c r="O153" i="8" s="1"/>
  <c r="I149" i="8"/>
  <c r="O149" i="8" s="1"/>
  <c r="I145" i="8"/>
  <c r="O145" i="8" s="1"/>
  <c r="I141" i="8"/>
  <c r="O141" i="8" s="1"/>
  <c r="I137" i="8"/>
  <c r="O137" i="8" s="1"/>
  <c r="I133" i="8"/>
  <c r="O133" i="8" s="1"/>
  <c r="I129" i="8"/>
  <c r="O129" i="8" s="1"/>
  <c r="I125" i="8"/>
  <c r="O125" i="8" s="1"/>
  <c r="I121" i="8"/>
  <c r="O121" i="8" s="1"/>
  <c r="I117" i="8"/>
  <c r="O117" i="8" s="1"/>
  <c r="O113" i="8"/>
  <c r="I113" i="8"/>
  <c r="I109" i="8"/>
  <c r="O109" i="8" s="1"/>
  <c r="I105" i="8"/>
  <c r="O105" i="8" s="1"/>
  <c r="I101" i="8"/>
  <c r="O101" i="8" s="1"/>
  <c r="I97" i="8"/>
  <c r="O97" i="8" s="1"/>
  <c r="I93" i="8"/>
  <c r="O93" i="8" s="1"/>
  <c r="I89" i="8"/>
  <c r="O89" i="8" s="1"/>
  <c r="I85" i="8"/>
  <c r="O85" i="8" s="1"/>
  <c r="O81" i="8"/>
  <c r="I81" i="8"/>
  <c r="I77" i="8"/>
  <c r="O77" i="8" s="1"/>
  <c r="I73" i="8"/>
  <c r="O73" i="8" s="1"/>
  <c r="I69" i="8"/>
  <c r="O69" i="8" s="1"/>
  <c r="I65" i="8"/>
  <c r="O65" i="8" s="1"/>
  <c r="I61" i="8"/>
  <c r="O61" i="8" s="1"/>
  <c r="I57" i="8"/>
  <c r="O57" i="8" s="1"/>
  <c r="I53" i="8"/>
  <c r="O53" i="8" s="1"/>
  <c r="I49" i="8"/>
  <c r="O49" i="8" s="1"/>
  <c r="I45" i="8"/>
  <c r="O45" i="8" s="1"/>
  <c r="I41" i="8"/>
  <c r="O41" i="8" s="1"/>
  <c r="I37" i="8"/>
  <c r="O37" i="8" s="1"/>
  <c r="I33" i="8"/>
  <c r="O33" i="8" s="1"/>
  <c r="I29" i="8"/>
  <c r="O29" i="8" s="1"/>
  <c r="I25" i="8"/>
  <c r="O25" i="8" s="1"/>
  <c r="I21" i="8"/>
  <c r="O21" i="8" s="1"/>
  <c r="I17" i="8"/>
  <c r="O17" i="8" s="1"/>
  <c r="I13" i="8"/>
  <c r="O13" i="8" s="1"/>
  <c r="I9" i="8"/>
  <c r="O9" i="8" s="1"/>
  <c r="I237" i="7"/>
  <c r="O237" i="7" s="1"/>
  <c r="I233" i="7"/>
  <c r="O233" i="7" s="1"/>
  <c r="I229" i="7"/>
  <c r="O229" i="7" s="1"/>
  <c r="I225" i="7"/>
  <c r="O225" i="7" s="1"/>
  <c r="I221" i="7"/>
  <c r="O221" i="7" s="1"/>
  <c r="I217" i="7"/>
  <c r="O217" i="7" s="1"/>
  <c r="I213" i="7"/>
  <c r="O213" i="7" s="1"/>
  <c r="I209" i="7"/>
  <c r="O209" i="7" s="1"/>
  <c r="I205" i="7"/>
  <c r="O205" i="7" s="1"/>
  <c r="I201" i="7"/>
  <c r="O201" i="7" s="1"/>
  <c r="I197" i="7"/>
  <c r="O197" i="7" s="1"/>
  <c r="I193" i="7"/>
  <c r="O193" i="7" s="1"/>
  <c r="I189" i="7"/>
  <c r="O189" i="7" s="1"/>
  <c r="I185" i="7"/>
  <c r="O185" i="7" s="1"/>
  <c r="I180" i="7"/>
  <c r="O180" i="7" s="1"/>
  <c r="I176" i="7"/>
  <c r="O176" i="7" s="1"/>
  <c r="I172" i="7"/>
  <c r="O172" i="7" s="1"/>
  <c r="I168" i="7"/>
  <c r="O168" i="7" s="1"/>
  <c r="I164" i="7"/>
  <c r="O164" i="7" s="1"/>
  <c r="I160" i="7"/>
  <c r="O160" i="7" s="1"/>
  <c r="I156" i="7"/>
  <c r="O156" i="7" s="1"/>
  <c r="I152" i="7"/>
  <c r="O152" i="7" s="1"/>
  <c r="I148" i="7"/>
  <c r="O148" i="7" s="1"/>
  <c r="I144" i="7"/>
  <c r="O144" i="7" s="1"/>
  <c r="I139" i="7"/>
  <c r="O139" i="7" s="1"/>
  <c r="I135" i="7"/>
  <c r="O135" i="7" s="1"/>
  <c r="I131" i="7"/>
  <c r="O131" i="7" s="1"/>
  <c r="I127" i="7"/>
  <c r="O127" i="7" s="1"/>
  <c r="I123" i="7"/>
  <c r="O123" i="7" s="1"/>
  <c r="I119" i="7"/>
  <c r="O119" i="7" s="1"/>
  <c r="I115" i="7"/>
  <c r="O115" i="7" s="1"/>
  <c r="I111" i="7"/>
  <c r="O111" i="7" s="1"/>
  <c r="I107" i="7"/>
  <c r="O107" i="7" s="1"/>
  <c r="I103" i="7"/>
  <c r="O103" i="7" s="1"/>
  <c r="I99" i="7"/>
  <c r="O99" i="7" s="1"/>
  <c r="I95" i="7"/>
  <c r="O95" i="7" s="1"/>
  <c r="I91" i="7"/>
  <c r="O91" i="7" s="1"/>
  <c r="I86" i="7"/>
  <c r="O86" i="7" s="1"/>
  <c r="I82" i="7"/>
  <c r="O82" i="7" s="1"/>
  <c r="I78" i="7"/>
  <c r="O78" i="7" s="1"/>
  <c r="I74" i="7"/>
  <c r="O74" i="7" s="1"/>
  <c r="I70" i="7"/>
  <c r="O70" i="7" s="1"/>
  <c r="I66" i="7"/>
  <c r="O66" i="7" s="1"/>
  <c r="I62" i="7"/>
  <c r="O62" i="7" s="1"/>
  <c r="I58" i="7"/>
  <c r="O58" i="7" s="1"/>
  <c r="I54" i="7"/>
  <c r="O54" i="7" s="1"/>
  <c r="I49" i="7"/>
  <c r="O49" i="7" s="1"/>
  <c r="I45" i="7"/>
  <c r="O45" i="7" s="1"/>
  <c r="I41" i="7"/>
  <c r="O41" i="7" s="1"/>
  <c r="I37" i="7"/>
  <c r="O37" i="7" s="1"/>
  <c r="I33" i="7"/>
  <c r="O33" i="7" s="1"/>
  <c r="I29" i="7"/>
  <c r="O29" i="7" s="1"/>
  <c r="I25" i="7"/>
  <c r="O25" i="7" s="1"/>
  <c r="I21" i="7"/>
  <c r="O21" i="7" s="1"/>
  <c r="I17" i="7"/>
  <c r="O17" i="7" s="1"/>
  <c r="I13" i="7"/>
  <c r="O13" i="7" s="1"/>
  <c r="I9" i="7"/>
  <c r="O9" i="7" s="1"/>
  <c r="I109" i="6"/>
  <c r="O109" i="6" s="1"/>
  <c r="I105" i="6"/>
  <c r="O105" i="6" s="1"/>
  <c r="I101" i="6"/>
  <c r="O101" i="6" s="1"/>
  <c r="I97" i="6"/>
  <c r="O97" i="6" s="1"/>
  <c r="I93" i="6"/>
  <c r="O93" i="6" s="1"/>
  <c r="I89" i="6"/>
  <c r="O89" i="6" s="1"/>
  <c r="I85" i="6"/>
  <c r="O85" i="6" s="1"/>
  <c r="I81" i="6"/>
  <c r="O81" i="6" s="1"/>
  <c r="I77" i="6"/>
  <c r="O77" i="6" s="1"/>
  <c r="I73" i="6"/>
  <c r="O73" i="6" s="1"/>
  <c r="I69" i="6"/>
  <c r="O69" i="6" s="1"/>
  <c r="I65" i="6"/>
  <c r="O65" i="6" s="1"/>
  <c r="I61" i="6"/>
  <c r="O61" i="6" s="1"/>
  <c r="I57" i="6"/>
  <c r="O57" i="6" s="1"/>
  <c r="I53" i="6"/>
  <c r="O53" i="6" s="1"/>
  <c r="I49" i="6"/>
  <c r="O49" i="6" s="1"/>
  <c r="I45" i="6"/>
  <c r="O45" i="6" s="1"/>
  <c r="I41" i="6"/>
  <c r="O41" i="6" s="1"/>
  <c r="I37" i="6"/>
  <c r="O37" i="6" s="1"/>
  <c r="I33" i="6"/>
  <c r="O33" i="6" s="1"/>
  <c r="I29" i="6"/>
  <c r="O29" i="6" s="1"/>
  <c r="I25" i="6"/>
  <c r="O25" i="6" s="1"/>
  <c r="I21" i="6"/>
  <c r="O21" i="6" s="1"/>
  <c r="I17" i="6"/>
  <c r="O17" i="6" s="1"/>
  <c r="I13" i="6"/>
  <c r="O13" i="6" s="1"/>
  <c r="I9" i="6"/>
  <c r="O9" i="6" s="1"/>
  <c r="I281" i="5"/>
  <c r="O281" i="5" s="1"/>
  <c r="O277" i="5"/>
  <c r="I277" i="5"/>
  <c r="I273" i="5"/>
  <c r="O273" i="5" s="1"/>
  <c r="I269" i="5"/>
  <c r="O269" i="5" s="1"/>
  <c r="I265" i="5"/>
  <c r="O265" i="5" s="1"/>
  <c r="I261" i="5"/>
  <c r="O261" i="5" s="1"/>
  <c r="I257" i="5"/>
  <c r="O257" i="5" s="1"/>
  <c r="I253" i="5"/>
  <c r="O253" i="5" s="1"/>
  <c r="I249" i="5"/>
  <c r="O249" i="5" s="1"/>
  <c r="I245" i="5"/>
  <c r="O245" i="5" s="1"/>
  <c r="I241" i="5"/>
  <c r="O241" i="5" s="1"/>
  <c r="I237" i="5"/>
  <c r="O237" i="5" s="1"/>
  <c r="I233" i="5"/>
  <c r="O233" i="5" s="1"/>
  <c r="I229" i="5"/>
  <c r="O229" i="5" s="1"/>
  <c r="I225" i="5"/>
  <c r="O225" i="5" s="1"/>
  <c r="I221" i="5"/>
  <c r="O221" i="5" s="1"/>
  <c r="I217" i="5"/>
  <c r="O217" i="5" s="1"/>
  <c r="I213" i="5"/>
  <c r="O213" i="5" s="1"/>
  <c r="I209" i="5"/>
  <c r="O209" i="5" s="1"/>
  <c r="I205" i="5"/>
  <c r="O205" i="5" s="1"/>
  <c r="I201" i="5"/>
  <c r="O201" i="5" s="1"/>
  <c r="I197" i="5"/>
  <c r="O197" i="5" s="1"/>
  <c r="O193" i="5"/>
  <c r="I193" i="5"/>
  <c r="I189" i="5"/>
  <c r="O189" i="5" s="1"/>
  <c r="I185" i="5"/>
  <c r="O185" i="5" s="1"/>
  <c r="I181" i="5"/>
  <c r="O181" i="5" s="1"/>
  <c r="I177" i="5"/>
  <c r="O177" i="5" s="1"/>
  <c r="I173" i="5"/>
  <c r="O173" i="5" s="1"/>
  <c r="I169" i="5"/>
  <c r="O169" i="5" s="1"/>
  <c r="I165" i="5"/>
  <c r="O165" i="5" s="1"/>
  <c r="I161" i="5"/>
  <c r="O161" i="5" s="1"/>
  <c r="I157" i="5"/>
  <c r="O157" i="5" s="1"/>
  <c r="I153" i="5"/>
  <c r="O153" i="5" s="1"/>
  <c r="I149" i="5"/>
  <c r="O149" i="5" s="1"/>
  <c r="I145" i="5"/>
  <c r="O145" i="5" s="1"/>
  <c r="I141" i="5"/>
  <c r="O141" i="5" s="1"/>
  <c r="I137" i="5"/>
  <c r="O137" i="5" s="1"/>
  <c r="I133" i="5"/>
  <c r="O133" i="5" s="1"/>
  <c r="I129" i="5"/>
  <c r="O129" i="5" s="1"/>
  <c r="I125" i="5"/>
  <c r="O125" i="5" s="1"/>
  <c r="I121" i="5"/>
  <c r="O121" i="5" s="1"/>
  <c r="I117" i="5"/>
  <c r="O117" i="5" s="1"/>
  <c r="I113" i="5"/>
  <c r="O113" i="5" s="1"/>
  <c r="I109" i="5"/>
  <c r="O109" i="5" s="1"/>
  <c r="I105" i="5"/>
  <c r="O105" i="5" s="1"/>
  <c r="I101" i="5"/>
  <c r="O101" i="5" s="1"/>
  <c r="I97" i="5"/>
  <c r="O97" i="5" s="1"/>
  <c r="I93" i="5"/>
  <c r="O93" i="5" s="1"/>
  <c r="I89" i="5"/>
  <c r="O89" i="5" s="1"/>
  <c r="I85" i="5"/>
  <c r="O85" i="5" s="1"/>
  <c r="I81" i="5"/>
  <c r="O81" i="5" s="1"/>
  <c r="I77" i="5"/>
  <c r="O77" i="5" s="1"/>
  <c r="I73" i="5"/>
  <c r="O73" i="5" s="1"/>
  <c r="I69" i="5"/>
  <c r="O69" i="5" s="1"/>
  <c r="I65" i="5"/>
  <c r="O65" i="5" s="1"/>
  <c r="I61" i="5"/>
  <c r="O61" i="5" s="1"/>
  <c r="I57" i="5"/>
  <c r="O57" i="5" s="1"/>
  <c r="I53" i="5"/>
  <c r="O53" i="5" s="1"/>
  <c r="I49" i="5"/>
  <c r="O49" i="5" s="1"/>
  <c r="I45" i="5"/>
  <c r="O45" i="5" s="1"/>
  <c r="I41" i="5"/>
  <c r="O41" i="5" s="1"/>
  <c r="I37" i="5"/>
  <c r="O37" i="5" s="1"/>
  <c r="I33" i="5"/>
  <c r="O33" i="5" s="1"/>
  <c r="I29" i="5"/>
  <c r="O29" i="5" s="1"/>
  <c r="I25" i="5"/>
  <c r="O25" i="5" s="1"/>
  <c r="I21" i="5"/>
  <c r="O21" i="5" s="1"/>
  <c r="I17" i="5"/>
  <c r="O17" i="5" s="1"/>
  <c r="I13" i="5"/>
  <c r="O13" i="5" s="1"/>
  <c r="I9" i="5"/>
  <c r="I321" i="4"/>
  <c r="O321" i="4" s="1"/>
  <c r="I317" i="4"/>
  <c r="O317" i="4" s="1"/>
  <c r="I313" i="4"/>
  <c r="O313" i="4" s="1"/>
  <c r="I309" i="4"/>
  <c r="O309" i="4" s="1"/>
  <c r="I305" i="4"/>
  <c r="O305" i="4" s="1"/>
  <c r="I301" i="4"/>
  <c r="O301" i="4" s="1"/>
  <c r="I297" i="4"/>
  <c r="O297" i="4" s="1"/>
  <c r="I293" i="4"/>
  <c r="O293" i="4" s="1"/>
  <c r="I289" i="4"/>
  <c r="O289" i="4" s="1"/>
  <c r="I285" i="4"/>
  <c r="O285" i="4" s="1"/>
  <c r="I281" i="4"/>
  <c r="O281" i="4" s="1"/>
  <c r="I277" i="4"/>
  <c r="O277" i="4" s="1"/>
  <c r="I273" i="4"/>
  <c r="O273" i="4" s="1"/>
  <c r="I269" i="4"/>
  <c r="O269" i="4" s="1"/>
  <c r="I265" i="4"/>
  <c r="O265" i="4" s="1"/>
  <c r="I261" i="4"/>
  <c r="O261" i="4" s="1"/>
  <c r="I257" i="4"/>
  <c r="O257" i="4" s="1"/>
  <c r="I253" i="4"/>
  <c r="O253" i="4" s="1"/>
  <c r="I249" i="4"/>
  <c r="O249" i="4" s="1"/>
  <c r="I245" i="4"/>
  <c r="O245" i="4" s="1"/>
  <c r="I241" i="4"/>
  <c r="O241" i="4" s="1"/>
  <c r="I237" i="4"/>
  <c r="O237" i="4" s="1"/>
  <c r="I233" i="4"/>
  <c r="O233" i="4" s="1"/>
  <c r="I229" i="4"/>
  <c r="O229" i="4" s="1"/>
  <c r="I225" i="4"/>
  <c r="O225" i="4" s="1"/>
  <c r="I221" i="4"/>
  <c r="O221" i="4" s="1"/>
  <c r="I217" i="4"/>
  <c r="O217" i="4" s="1"/>
  <c r="I213" i="4"/>
  <c r="O213" i="4" s="1"/>
  <c r="I209" i="4"/>
  <c r="O209" i="4" s="1"/>
  <c r="I205" i="4"/>
  <c r="O205" i="4" s="1"/>
  <c r="I201" i="4"/>
  <c r="O201" i="4" s="1"/>
  <c r="I197" i="4"/>
  <c r="O197" i="4" s="1"/>
  <c r="I193" i="4"/>
  <c r="O193" i="4" s="1"/>
  <c r="I189" i="4"/>
  <c r="O189" i="4" s="1"/>
  <c r="I185" i="4"/>
  <c r="O185" i="4" s="1"/>
  <c r="I181" i="4"/>
  <c r="O181" i="4" s="1"/>
  <c r="I177" i="4"/>
  <c r="O177" i="4" s="1"/>
  <c r="I173" i="4"/>
  <c r="O173" i="4" s="1"/>
  <c r="I169" i="4"/>
  <c r="O169" i="4" s="1"/>
  <c r="I165" i="4"/>
  <c r="O165" i="4" s="1"/>
  <c r="I161" i="4"/>
  <c r="O161" i="4" s="1"/>
  <c r="I157" i="4"/>
  <c r="O157" i="4" s="1"/>
  <c r="I153" i="4"/>
  <c r="O153" i="4" s="1"/>
  <c r="I149" i="4"/>
  <c r="O149" i="4" s="1"/>
  <c r="I145" i="4"/>
  <c r="O145" i="4" s="1"/>
  <c r="I141" i="4"/>
  <c r="O141" i="4" s="1"/>
  <c r="I137" i="4"/>
  <c r="O137" i="4" s="1"/>
  <c r="I133" i="4"/>
  <c r="O133" i="4" s="1"/>
  <c r="I129" i="4"/>
  <c r="O129" i="4" s="1"/>
  <c r="I125" i="4"/>
  <c r="O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5" i="4"/>
  <c r="O85" i="4" s="1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3" i="4"/>
  <c r="O53" i="4" s="1"/>
  <c r="I49" i="4"/>
  <c r="O49" i="4" s="1"/>
  <c r="I45" i="4"/>
  <c r="O45" i="4" s="1"/>
  <c r="I41" i="4"/>
  <c r="O41" i="4" s="1"/>
  <c r="I37" i="4"/>
  <c r="O37" i="4" s="1"/>
  <c r="I33" i="4"/>
  <c r="O33" i="4" s="1"/>
  <c r="I29" i="4"/>
  <c r="O29" i="4" s="1"/>
  <c r="I25" i="4"/>
  <c r="O25" i="4" s="1"/>
  <c r="I21" i="4"/>
  <c r="O21" i="4" s="1"/>
  <c r="I17" i="4"/>
  <c r="I13" i="4"/>
  <c r="O13" i="4" s="1"/>
  <c r="I9" i="4"/>
  <c r="O9" i="4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O45" i="3" s="1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I13" i="3"/>
  <c r="O13" i="3" s="1"/>
  <c r="I9" i="3"/>
  <c r="O9" i="3" s="1"/>
  <c r="I137" i="2"/>
  <c r="O137" i="2" s="1"/>
  <c r="I133" i="2"/>
  <c r="O133" i="2" s="1"/>
  <c r="I129" i="2"/>
  <c r="O129" i="2" s="1"/>
  <c r="I125" i="2"/>
  <c r="O125" i="2" s="1"/>
  <c r="I121" i="2"/>
  <c r="O121" i="2" s="1"/>
  <c r="I117" i="2"/>
  <c r="O117" i="2" s="1"/>
  <c r="I113" i="2"/>
  <c r="O113" i="2" s="1"/>
  <c r="I109" i="2"/>
  <c r="O109" i="2" s="1"/>
  <c r="I105" i="2"/>
  <c r="O105" i="2" s="1"/>
  <c r="I101" i="2"/>
  <c r="O101" i="2" s="1"/>
  <c r="I97" i="2"/>
  <c r="O97" i="2" s="1"/>
  <c r="I93" i="2"/>
  <c r="O93" i="2" s="1"/>
  <c r="I89" i="2"/>
  <c r="O89" i="2" s="1"/>
  <c r="I85" i="2"/>
  <c r="O85" i="2" s="1"/>
  <c r="I81" i="2"/>
  <c r="O81" i="2" s="1"/>
  <c r="I77" i="2"/>
  <c r="O77" i="2" s="1"/>
  <c r="I73" i="2"/>
  <c r="O73" i="2" s="1"/>
  <c r="I69" i="2"/>
  <c r="O69" i="2" s="1"/>
  <c r="I65" i="2"/>
  <c r="O65" i="2" s="1"/>
  <c r="I61" i="2"/>
  <c r="O61" i="2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R25" i="13" l="1"/>
  <c r="O25" i="13" s="1"/>
  <c r="Q8" i="13"/>
  <c r="I8" i="13" s="1"/>
  <c r="R8" i="12"/>
  <c r="O8" i="12" s="1"/>
  <c r="O2" i="12" s="1"/>
  <c r="D20" i="1" s="1"/>
  <c r="R8" i="11"/>
  <c r="O8" i="11" s="1"/>
  <c r="O2" i="11" s="1"/>
  <c r="D19" i="1" s="1"/>
  <c r="Q113" i="10"/>
  <c r="I113" i="10" s="1"/>
  <c r="Q38" i="10"/>
  <c r="I38" i="10" s="1"/>
  <c r="O39" i="10"/>
  <c r="R38" i="10" s="1"/>
  <c r="O38" i="10" s="1"/>
  <c r="Q8" i="9"/>
  <c r="I8" i="9" s="1"/>
  <c r="R8" i="6"/>
  <c r="O8" i="6" s="1"/>
  <c r="O2" i="6" s="1"/>
  <c r="D14" i="1" s="1"/>
  <c r="Q8" i="5"/>
  <c r="I8" i="5" s="1"/>
  <c r="I3" i="5" s="1"/>
  <c r="C13" i="1" s="1"/>
  <c r="Q8" i="4"/>
  <c r="I8" i="4" s="1"/>
  <c r="I3" i="4" s="1"/>
  <c r="C12" i="1" s="1"/>
  <c r="Q8" i="3"/>
  <c r="I8" i="3" s="1"/>
  <c r="I3" i="3" s="1"/>
  <c r="C11" i="1" s="1"/>
  <c r="R8" i="2"/>
  <c r="O8" i="2" s="1"/>
  <c r="O2" i="2" s="1"/>
  <c r="D10" i="1" s="1"/>
  <c r="R143" i="7"/>
  <c r="O143" i="7" s="1"/>
  <c r="R184" i="7"/>
  <c r="O184" i="7" s="1"/>
  <c r="O17" i="3"/>
  <c r="R8" i="3" s="1"/>
  <c r="O8" i="3" s="1"/>
  <c r="O2" i="3" s="1"/>
  <c r="D11" i="1" s="1"/>
  <c r="E11" i="1" s="1"/>
  <c r="O17" i="4"/>
  <c r="R8" i="4" s="1"/>
  <c r="O8" i="4" s="1"/>
  <c r="O2" i="4" s="1"/>
  <c r="D12" i="1" s="1"/>
  <c r="O9" i="5"/>
  <c r="R8" i="5" s="1"/>
  <c r="O8" i="5" s="1"/>
  <c r="O2" i="5" s="1"/>
  <c r="D13" i="1" s="1"/>
  <c r="E13" i="1" s="1"/>
  <c r="Q8" i="7"/>
  <c r="I8" i="7" s="1"/>
  <c r="Q53" i="7"/>
  <c r="I53" i="7" s="1"/>
  <c r="Q143" i="7"/>
  <c r="I143" i="7" s="1"/>
  <c r="R90" i="7"/>
  <c r="O90" i="7" s="1"/>
  <c r="R8" i="7"/>
  <c r="O8" i="7" s="1"/>
  <c r="R53" i="7"/>
  <c r="O53" i="7" s="1"/>
  <c r="Q55" i="10"/>
  <c r="I55" i="10" s="1"/>
  <c r="R113" i="10"/>
  <c r="O113" i="10" s="1"/>
  <c r="Q184" i="7"/>
  <c r="I184" i="7" s="1"/>
  <c r="Q8" i="2"/>
  <c r="I8" i="2" s="1"/>
  <c r="I3" i="2" s="1"/>
  <c r="C10" i="1" s="1"/>
  <c r="Q21" i="10"/>
  <c r="I21" i="10" s="1"/>
  <c r="R55" i="10"/>
  <c r="O55" i="10" s="1"/>
  <c r="Q8" i="6"/>
  <c r="I8" i="6" s="1"/>
  <c r="I3" i="6" s="1"/>
  <c r="C14" i="1" s="1"/>
  <c r="E14" i="1" s="1"/>
  <c r="Q13" i="9"/>
  <c r="I13" i="9" s="1"/>
  <c r="I3" i="9" s="1"/>
  <c r="C17" i="1" s="1"/>
  <c r="Q8" i="10"/>
  <c r="I8" i="10" s="1"/>
  <c r="R21" i="10"/>
  <c r="O21" i="10" s="1"/>
  <c r="Q108" i="10"/>
  <c r="I108" i="10" s="1"/>
  <c r="R8" i="13"/>
  <c r="O8" i="13" s="1"/>
  <c r="R13" i="9"/>
  <c r="O13" i="9" s="1"/>
  <c r="O2" i="9" s="1"/>
  <c r="D17" i="1" s="1"/>
  <c r="Q8" i="8"/>
  <c r="I8" i="8" s="1"/>
  <c r="I3" i="8" s="1"/>
  <c r="C16" i="1" s="1"/>
  <c r="Q90" i="7"/>
  <c r="I90" i="7" s="1"/>
  <c r="R8" i="8"/>
  <c r="O8" i="8" s="1"/>
  <c r="O2" i="8" s="1"/>
  <c r="D16" i="1" s="1"/>
  <c r="Q8" i="11"/>
  <c r="I8" i="11" s="1"/>
  <c r="I3" i="11" s="1"/>
  <c r="C19" i="1" s="1"/>
  <c r="Q8" i="12"/>
  <c r="I8" i="12" s="1"/>
  <c r="I3" i="12" s="1"/>
  <c r="C20" i="1" s="1"/>
  <c r="Q25" i="13"/>
  <c r="I25" i="13" s="1"/>
  <c r="O2" i="13" l="1"/>
  <c r="D21" i="1" s="1"/>
  <c r="I3" i="13"/>
  <c r="C21" i="1" s="1"/>
  <c r="E21" i="1" s="1"/>
  <c r="E20" i="1"/>
  <c r="E19" i="1"/>
  <c r="O2" i="10"/>
  <c r="D18" i="1" s="1"/>
  <c r="E17" i="1"/>
  <c r="E12" i="1"/>
  <c r="I3" i="7"/>
  <c r="C15" i="1" s="1"/>
  <c r="I3" i="10"/>
  <c r="C18" i="1" s="1"/>
  <c r="E10" i="1"/>
  <c r="E16" i="1"/>
  <c r="O2" i="7"/>
  <c r="D15" i="1" s="1"/>
  <c r="E18" i="1" l="1"/>
  <c r="C6" i="1"/>
  <c r="E15" i="1"/>
  <c r="C7" i="1" l="1"/>
</calcChain>
</file>

<file path=xl/sharedStrings.xml><?xml version="1.0" encoding="utf-8"?>
<sst xmlns="http://schemas.openxmlformats.org/spreadsheetml/2006/main" count="6775" uniqueCount="1013">
  <si>
    <t>Firma: Firma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</si>
  <si>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</si>
  <si>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</si>
  <si>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</si>
  <si>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</si>
  <si>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</si>
  <si>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</si>
  <si>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</si>
  <si>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</si>
  <si>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</si>
  <si>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</si>
  <si>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</si>
  <si>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</si>
  <si>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</si>
  <si>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2020-202_R</t>
  </si>
  <si>
    <t>Rekonstrukce přejezdu P5043 v km 13,750 trati Přelouč – Prachovice</t>
  </si>
  <si>
    <t>O</t>
  </si>
  <si>
    <t>Rozpočet:</t>
  </si>
  <si>
    <t>0,00</t>
  </si>
  <si>
    <t>15,00</t>
  </si>
  <si>
    <t>21,00</t>
  </si>
  <si>
    <t>3</t>
  </si>
  <si>
    <t>2</t>
  </si>
  <si>
    <t>PS 00-02-03</t>
  </si>
  <si>
    <t>Dálková kontrola a ovládání informačních systémů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</si>
  <si>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</si>
  <si>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</si>
  <si>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</si>
  <si>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</si>
  <si>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</si>
  <si>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</si>
  <si>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</si>
  <si>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</si>
  <si>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</si>
  <si>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</si>
  <si>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</si>
  <si>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</si>
  <si>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</si>
  <si>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</si>
  <si>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</si>
  <si>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</si>
  <si>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</si>
  <si>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</si>
  <si>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Dodávky a montáže</t>
  </si>
  <si>
    <t>P</t>
  </si>
  <si>
    <t>029611</t>
  </si>
  <si>
    <t/>
  </si>
  <si>
    <t>OSTATNÍ POŽADAVKY - ODBORNÝ DOZOR</t>
  </si>
  <si>
    <t>HOD</t>
  </si>
  <si>
    <t>PP</t>
  </si>
  <si>
    <t>Dozor a práce správce dotčené infrastruktury.</t>
  </si>
  <si>
    <t>VV</t>
  </si>
  <si>
    <t>Viz textová a výkresová část projektové dokumentace.</t>
  </si>
  <si>
    <t>TS</t>
  </si>
  <si>
    <t>Technická specifikace položky odpovídá příslušné cenové soustavě.</t>
  </si>
  <si>
    <t>741321</t>
  </si>
  <si>
    <t>ZÁSUVKA INSTALAČNÍ JEDNODUCHÁ S PŘEPĚŤOVOU OCHRANOU, MONTÁŽ NA KRABICI</t>
  </si>
  <si>
    <t>KUS</t>
  </si>
  <si>
    <t>742G11</t>
  </si>
  <si>
    <t>KABEL NN DVOU- A TŘÍŽÍLOVÝ CU S PLASTOVOU IZOLACÍ DO 2,5 MM2</t>
  </si>
  <si>
    <t>M</t>
  </si>
  <si>
    <t>742J29</t>
  </si>
  <si>
    <t>KABEL SDĚLOVACÍ LAN UTP/FTP UKONČENÝ KONEKTORY RJ45</t>
  </si>
  <si>
    <t>742L11</t>
  </si>
  <si>
    <t>UKONČENÍ DVOU AŽ PĚTIŽÍLOVÉHO KABELU V ROZVADĚČI NEBO NA PŘÍSTROJI DO 2,5 MM2</t>
  </si>
  <si>
    <t>744612</t>
  </si>
  <si>
    <t>JISTIČ JEDNOPÓLOVÝ (10 KA) OD 4 DO 10 A</t>
  </si>
  <si>
    <t>7</t>
  </si>
  <si>
    <t>747213</t>
  </si>
  <si>
    <t>CELKOVÁ PROHLÍDKA, ZKOUŠENÍ, MĚŘENÍ A VYHOTOVENÍ VÝCHOZÍ REVIZNÍ ZPRÁVY, PRO OBJEM IN PŘES 500 DO 1000 TIS. KČ</t>
  </si>
  <si>
    <t>8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</si>
  <si>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</si>
  <si>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</si>
  <si>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</si>
  <si>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</si>
  <si>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747702</t>
  </si>
  <si>
    <t>ÚPRAVA ZAPOJENÍ STÁVAJÍCÍCH KABELOVÝCH SKŘÍNÍ/ROZVADĚČŮ</t>
  </si>
  <si>
    <t>11</t>
  </si>
  <si>
    <t>74F323</t>
  </si>
  <si>
    <t>PROTOKOL UTZ</t>
  </si>
  <si>
    <t>12</t>
  </si>
  <si>
    <t>75K321</t>
  </si>
  <si>
    <t>ZÁLOŽNÍ ZDROJ UPS 230 V DO 1000 VA - DODÁVKA</t>
  </si>
  <si>
    <t>13</t>
  </si>
  <si>
    <t>75K32X</t>
  </si>
  <si>
    <t>ZÁLOŽNÍ ZDROJ UPS 230 V DO 1000 VA - MONTÁŽ</t>
  </si>
  <si>
    <t>14</t>
  </si>
  <si>
    <t>75K331</t>
  </si>
  <si>
    <t>ZÁLOŽNÍ ZDROJ UPS 230 V DO 3000 VA - DODÁVKA</t>
  </si>
  <si>
    <t>15</t>
  </si>
  <si>
    <t>75L3D1</t>
  </si>
  <si>
    <t>HW PRO ŘÍZENÍ SYSTÉMU ŘÍDÍCÍ SERVER PRO ŘÍZENÍ INFORMAČNÍHO ZAŘÍZENÍ</t>
  </si>
  <si>
    <t>16</t>
  </si>
  <si>
    <t>75L3D3</t>
  </si>
  <si>
    <t>HW PRO ŘÍZENÍ SYSTÉMU OVLÁDACÍ PRACOVIŠTĚ PRO ŘÍZENÍ INFORMAČNÍHO ZAŘÍZENÍ</t>
  </si>
  <si>
    <t>17</t>
  </si>
  <si>
    <t>75L3DY</t>
  </si>
  <si>
    <t>HW PRO ŘÍZENÍ SYSTÉMU - DEMONTÁŽ</t>
  </si>
  <si>
    <t>18</t>
  </si>
  <si>
    <t>75L3E1</t>
  </si>
  <si>
    <t>SW PRO ŘÍZENÍ SYSTÉMU (TRAŤOVÉ NASAZENÍ) - SW CŘP (KLIENT + SERVER) PRO 2-5 STANIC (TRAŤOVÉ NASAZENÍ)</t>
  </si>
  <si>
    <t>19</t>
  </si>
  <si>
    <t>75L3E5</t>
  </si>
  <si>
    <t>SW PRO ŘÍZENÍ SYSTÉMU (TRAŤOVÉ NASAZENÍ) - SW MODUL PRO ŘÍZENÍ RÚ</t>
  </si>
  <si>
    <t>20</t>
  </si>
  <si>
    <t>75L3E6</t>
  </si>
  <si>
    <t>SW PRO ŘÍZENÍ SYSTÉMU (TRAŤOVÉ NASAZENÍ) - SW MODUL ŘÍZENÍ TABULÍ - DO 3 KS INF. TABULÍ / DISPLEJŮ VE STANICI</t>
  </si>
  <si>
    <t>21</t>
  </si>
  <si>
    <t>75L3E8</t>
  </si>
  <si>
    <t>SW PRO ŘÍZENÍ SYSTÉMU (TRAŤOVÉ NASAZENÍ) - SW MODUL HLÁŠENÍ</t>
  </si>
  <si>
    <t>22</t>
  </si>
  <si>
    <t>75L3E9</t>
  </si>
  <si>
    <t>SW PRO ŘÍZENÍ SYSTÉMU (TRAŤOVÉ NASAZENÍ) - SW MODUL PRO PODPORU HLÁSIČE PRO NEVIDOMÉ</t>
  </si>
  <si>
    <t>23</t>
  </si>
  <si>
    <t>75L3EA</t>
  </si>
  <si>
    <t>SW PRO ŘÍZENÍ SYSTÉMU (TRAŤOVÉ NASAZENÍ) - PŘÍPRAVA DAT GVD, INSTALACE A KONFIGURACE</t>
  </si>
  <si>
    <t>24</t>
  </si>
  <si>
    <t>75L3H5</t>
  </si>
  <si>
    <t>SW PRO ŘÍZENÍ SYSTÉMU (OSTATNÍ SPOLEČNÉ POLOŽKY) - SW PRO DODATEČNÉ KLIENTSKÉ PRACOVIŠTĚ</t>
  </si>
  <si>
    <t>25</t>
  </si>
  <si>
    <t>75L3H8</t>
  </si>
  <si>
    <t>SW PRO ŘÍZENÍ SYSTÉMU (OSTATNÍ SPOLEČNÉ POLOŽKY) - SW MODUL SW + HW, PŘIPOJENÍ NA GTN ZAPEZPEČOVACÍHO ZAŘÍZENÍ</t>
  </si>
  <si>
    <t>26</t>
  </si>
  <si>
    <t>75L3I2</t>
  </si>
  <si>
    <t>ZAŠKOLENÍ OBSLUHY NA MÍSTĚ, INSTALACE, DOPRAVA PŘES 200 KM</t>
  </si>
  <si>
    <t>27</t>
  </si>
  <si>
    <t>75L3J1</t>
  </si>
  <si>
    <t>ŠÉFMONTÁŽE, ZKOUŠENÍ, OŽIVENÍ, REVIZE INFORMAČNÍHO SYSTÉMU DO 10 PRVKŮ</t>
  </si>
  <si>
    <t>28</t>
  </si>
  <si>
    <t>75O961</t>
  </si>
  <si>
    <t>DDTS ŽDC, SPOLUPRÁCE ZHOTOVITELE URČENÉHO ZAŘÍZENÍ PŘI INTEGRACI DO DDTS</t>
  </si>
  <si>
    <t>Klientské pracoviště v H. Městci. Server informačního systému v H. Městci. UPS serveru informačního systému v H. Městci.</t>
  </si>
  <si>
    <t>29</t>
  </si>
  <si>
    <t>R015310</t>
  </si>
  <si>
    <t>POPLATKY ZA LIKVIDACI ODPADŮ NEKONTAMINOVANÝCH VČETNĚ DOPRAVY NA SKLÁDKU A VEŠKERÉ MANIPULACE- 16 02 14 ELEKTROŠROT (VYŘAZENÁ EL. ZAŘÍZENÍ A PŘÍSTR. - AL, CU A VZ. KOVY)</t>
  </si>
  <si>
    <t>T</t>
  </si>
  <si>
    <t>Položku NENACEŇOVAT v rámci výběrového řízení na zhotovení stavby, viz SO 90-90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</si>
  <si>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185/2001 Sb., o nakládání s odpady, v platném znění.</t>
  </si>
  <si>
    <t>30</t>
  </si>
  <si>
    <t>R742P13</t>
  </si>
  <si>
    <t>ZATAŽENÍ KABELU DO ŽLABU/TRUBKY/LIŠTY - KABEL DO 4 KG/M</t>
  </si>
  <si>
    <t>31</t>
  </si>
  <si>
    <t>R75K33X</t>
  </si>
  <si>
    <t>ZÁLOŽNÍ ZDROJ UPS 230 V DO 3000 VA - MONTÁŽ</t>
  </si>
  <si>
    <t>32</t>
  </si>
  <si>
    <t>R75K415</t>
  </si>
  <si>
    <t>ZÁLOŽNÍ ZDROJ UPS - DOPLNĚNÍ SNMP DOHLEDU</t>
  </si>
  <si>
    <t>33</t>
  </si>
  <si>
    <t>R75L3DX</t>
  </si>
  <si>
    <t>HW PRO ŘÍZENÍ SYSTÉMU - MONTÁŽ</t>
  </si>
  <si>
    <t>PS 00-02-04</t>
  </si>
  <si>
    <t>Dálková kontrola a ovládání kamerových systémů</t>
  </si>
  <si>
    <t>75L453</t>
  </si>
  <si>
    <t>KAMEROVÝ SERVER - ZÁZNAMOVÉ ZAŘÍZENÍ, DO 32 KAMER (HW, SW, LICENCE)</t>
  </si>
  <si>
    <t>NVR pro stanice.</t>
  </si>
  <si>
    <t>75L456</t>
  </si>
  <si>
    <t>KAMEROVÝ SERVER - HDD DO 2 TB, PRO PROVOZ 24/7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</si>
  <si>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</si>
  <si>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</si>
  <si>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</si>
  <si>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</si>
  <si>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</si>
  <si>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</si>
  <si>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75L473</t>
  </si>
  <si>
    <t>MONITOR LCD PŘES 46"</t>
  </si>
  <si>
    <t>75L494</t>
  </si>
  <si>
    <t>ZPROVOZNĚNÍ A NASTAVENÍ ŠKOLENÍ A ZÁCVIK PERSONÁLU OBSLUHUJÍCÍHO KAMEROVÝ SYSTÉM</t>
  </si>
  <si>
    <t>75L496</t>
  </si>
  <si>
    <t>PŘIPOJENÍ KAMEROVÉHO SYSTÉMU DO KAC - KONFIGURAČNÍ PRÁCE</t>
  </si>
  <si>
    <t>Klientská pracoviště v H. Městci. Servery kamerového systému v H. Městci.</t>
  </si>
  <si>
    <t>R75L452</t>
  </si>
  <si>
    <t>KAMEROVÝ SERVER - ZÁZNAMOVÉ ZAŘÍZENÍ, DO 16 KAMER (HW, SW, LICENCE)</t>
  </si>
  <si>
    <t>NVR pro přejezdy.</t>
  </si>
  <si>
    <t>R75L47X</t>
  </si>
  <si>
    <t>MONITOR - MONTÁŽ</t>
  </si>
  <si>
    <t>PS 00-02-71</t>
  </si>
  <si>
    <t>Kamerové systémy na přejezdech</t>
  </si>
  <si>
    <t>02730</t>
  </si>
  <si>
    <t>POMOC PRÁCE ZŘÍZ NEBO ZAJIŠŤ OCHRANU INŽENÝRSKÝCH SÍTÍ</t>
  </si>
  <si>
    <t>KPL</t>
  </si>
  <si>
    <t>Vytýčení a ochrana stávajících inženýrských sítí v prostoru dotčeném zemními pracemi.</t>
  </si>
  <si>
    <t>02910</t>
  </si>
  <si>
    <t>OSTATNÍ POŽADAVKY - ZEMĚMĚŘIČSKÁ MĚŘENÍ</t>
  </si>
  <si>
    <t>Vytýčení projektovaných zařízení v prostoru dotčeném zemními pracemi.</t>
  </si>
  <si>
    <t>029113</t>
  </si>
  <si>
    <t>OSTATNÍ POŽADAVKY - GEODETICKÉ ZAMĚŘENÍ - CELKY</t>
  </si>
  <si>
    <t>Geodetické zaměření zařízení vybudovaných v rámci tohoto PS.</t>
  </si>
  <si>
    <t>02940</t>
  </si>
  <si>
    <t>OSTATNÍ POŽADAVKY - VYPRACOVÁNÍ DOKUMENTACE</t>
  </si>
  <si>
    <t>Úprava stávající dokumentace (např. kabelových knih).</t>
  </si>
  <si>
    <t>13193</t>
  </si>
  <si>
    <t>HLOUBENÍ JAM ZAPAŽ I NEPAŽ TŘ III</t>
  </si>
  <si>
    <t>M3</t>
  </si>
  <si>
    <t>Výměra startovací a cílové jámy protlaku: 2*2*2=8m3; 4*8=32m3.</t>
  </si>
  <si>
    <t>131938</t>
  </si>
  <si>
    <t>HLOUBENÍ JAM ZAPAŽ I NEPAŽ TŘ. III, ODVOZ DO 20KM</t>
  </si>
  <si>
    <t>Vyměra jámy pro základ stožáru kamerového systému: 2*1,5*1,2=3,6m3. Celkem=2*3,6=7,2m3.</t>
  </si>
  <si>
    <t>13293</t>
  </si>
  <si>
    <t>HLOUBENÍ RÝH ŠÍŘ DO 2M PAŽ I NEPAŽ TŘ. III</t>
  </si>
  <si>
    <t>Výměra kabelové rýhy: P5043=0,8*0,35*37=10,36m3.</t>
  </si>
  <si>
    <t>17411</t>
  </si>
  <si>
    <t>ZÁSYP JAM A RÝH ZEMINOU SE ZHUTNĚNÍM</t>
  </si>
  <si>
    <t>Výměra zásypů: Rýhy=10,36m3; Jámy=32m3; Celkem=42,36m3.</t>
  </si>
  <si>
    <t>27211</t>
  </si>
  <si>
    <t>ZÁKLADY Z DÍLCŮ BETONOVÝCH</t>
  </si>
  <si>
    <t>Základ stožáru kamerového systému (á 3,6m3). Celkem=2*3,6=7,2m3.</t>
  </si>
  <si>
    <t>702211</t>
  </si>
  <si>
    <t>KABELOVÁ CHRÁNIČKA ZEMNÍ DN DO 100 MM</t>
  </si>
  <si>
    <t>P5043=592m.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</si>
  <si>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</si>
  <si>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</si>
  <si>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</si>
  <si>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</si>
  <si>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703422</t>
  </si>
  <si>
    <t>ELEKTROINSTALAČNÍ TRUBKA PLASTOVÁ UV STABILNÍ VČETNĚ UPEVNĚNÍ A PŘÍSLUŠENSTVÍ DN PRŮMĚRU PŘES 25 DO 40 MM</t>
  </si>
  <si>
    <t>703762</t>
  </si>
  <si>
    <t>KABELOVÁ UCPÁVKA VODĚ ODOLNÁ PRO VNITŘNÍ PRŮMĚR OTVORU 65 - 110MM</t>
  </si>
  <si>
    <t>741911</t>
  </si>
  <si>
    <t>UZEMŇOVACÍ VODIČ V ZEMI FEZN DO 120 MM2</t>
  </si>
  <si>
    <t>741C02</t>
  </si>
  <si>
    <t>UZEMŇOVACÍ SVORKA</t>
  </si>
  <si>
    <t>741C04</t>
  </si>
  <si>
    <t>OCHRANNÉ POSPOJOVÁNÍ CU VODIČEM DO 16 MM2</t>
  </si>
  <si>
    <t>741C07</t>
  </si>
  <si>
    <t>VYVEDENÍ UZEMŇOVACÍCH VODIČŮ NA POVRCH/KONSTRUKCI</t>
  </si>
  <si>
    <t>742F12</t>
  </si>
  <si>
    <t>KABEL NN NEBO VODIČ JEDNOŽÍLOVÝ CU S PLASTOVOU IZOLACÍ OD 4 DO 16 MM2</t>
  </si>
  <si>
    <t>742G12</t>
  </si>
  <si>
    <t>KABEL NN DVOU- A TŘÍŽÍLOVÝ CU S PLASTOVOU IZOLACÍ OD 4 DO 16 MM2</t>
  </si>
  <si>
    <t>P5043=64m.</t>
  </si>
  <si>
    <t>742K12</t>
  </si>
  <si>
    <t>UKONČENÍ JEDNOŽÍLOVÉHO KABELU V ROZVADĚČI NEBO NA PŘÍSTROJI OD 4 DO 16 MM2</t>
  </si>
  <si>
    <t>742L12</t>
  </si>
  <si>
    <t>UKONČENÍ DVOU AŽ PĚTIŽÍLOVÉHO KABELU V ROZVADĚČI NEBO NA PŘÍSTROJI OD 4 DO 16 MM2</t>
  </si>
  <si>
    <t>744811</t>
  </si>
  <si>
    <t>PROUDOVÝ CHRÁNIČ DVOUPÓLOVÝ S NADPROUDOVOU OCHRANOU (10 KA) DO 30 MA, DO 25 A</t>
  </si>
  <si>
    <t>747214</t>
  </si>
  <si>
    <t>CELKOVÁ PROHLÍDKA, ZKOUŠENÍ, MĚŘENÍ A VYHOTOVENÍ VÝCHOZÍ REVIZNÍ ZPRÁVY, PRO OBJEM IN - PŘÍPLATEK ZA KAŽDÝCH DALŠÍCH I ZAPOČATÝCH 500 TIS. KČ</t>
  </si>
  <si>
    <t>747413</t>
  </si>
  <si>
    <t>MĚŘENÍ ZEMNÍCH ODPORŮ - ZEMNICÍ SÍTĚ DÉLKY PÁSKU DO 100 M</t>
  </si>
  <si>
    <t>34</t>
  </si>
  <si>
    <t>35</t>
  </si>
  <si>
    <t>36</t>
  </si>
  <si>
    <t>75I831</t>
  </si>
  <si>
    <t>KABEL OPTICKÝ MIKROKABEL DO 12 VLÁKEN</t>
  </si>
  <si>
    <t>KMVLÁKNO</t>
  </si>
  <si>
    <t>P5043=734m.</t>
  </si>
  <si>
    <t>37</t>
  </si>
  <si>
    <t>75I83X</t>
  </si>
  <si>
    <t>KABEL OPTICKÝ MIKROKABEL - MONTÁŽ</t>
  </si>
  <si>
    <t>38</t>
  </si>
  <si>
    <t>75I841</t>
  </si>
  <si>
    <t>KABEL OPTICKÝ - REZERVA DO 500 MM</t>
  </si>
  <si>
    <t>39</t>
  </si>
  <si>
    <t>75I84X</t>
  </si>
  <si>
    <t>KABEL OPTICKÝ - REZERVA DO 500 MM - MONTÁŽ</t>
  </si>
  <si>
    <t>40</t>
  </si>
  <si>
    <t>75I961</t>
  </si>
  <si>
    <t>OPTOTRUBKA - HERMETIZACE ÚSEKU DO 2000 M</t>
  </si>
  <si>
    <t>ÚSEK</t>
  </si>
  <si>
    <t>41</t>
  </si>
  <si>
    <t>75I962</t>
  </si>
  <si>
    <t>OPTOTRUBKA - KALIBRACE</t>
  </si>
  <si>
    <t>42</t>
  </si>
  <si>
    <t>75IB41</t>
  </si>
  <si>
    <t>MIKROTRUBIČKA ZODOLNĚNÁ PŘES 10/5,5 MM</t>
  </si>
  <si>
    <t>P5043=684m.</t>
  </si>
  <si>
    <t>43</t>
  </si>
  <si>
    <t>75IB4X</t>
  </si>
  <si>
    <t>MIKROTRUBIČKA ZODOLNĚNÁ PŘES 10/5,5 MM - MONTÁŽ</t>
  </si>
  <si>
    <t>44</t>
  </si>
  <si>
    <t>75IC32</t>
  </si>
  <si>
    <t>MIKROTRUBIČKOVÁ PRŮCHODKA PRŮMĚRU PŘES 10 MM</t>
  </si>
  <si>
    <t>45</t>
  </si>
  <si>
    <t>75IC3X</t>
  </si>
  <si>
    <t>MIKROTRUBIČKOVÁ PRŮCHODKA - MONTÁŽ</t>
  </si>
  <si>
    <t>46</t>
  </si>
  <si>
    <t>75IEE1</t>
  </si>
  <si>
    <t>OPTICKÝ ROZVADĚČ 19" PROVEDENÍ DO 12 VLÁKEN</t>
  </si>
  <si>
    <t>47</t>
  </si>
  <si>
    <t>75IEEX</t>
  </si>
  <si>
    <t>OPTICKÝ ROZVADĚČ 19" PROVEDENÍ - MONTÁŽ</t>
  </si>
  <si>
    <t>48</t>
  </si>
  <si>
    <t>75IEF1</t>
  </si>
  <si>
    <t>OPTICKÝ ROZVADĚČ NA ZEĎ DO 12 VLÁKEN</t>
  </si>
  <si>
    <t>49</t>
  </si>
  <si>
    <t>75IEFX</t>
  </si>
  <si>
    <t>OPTICKÝ ROZVADĚČ NA ZEĎ - MONTÁŽ</t>
  </si>
  <si>
    <t>50</t>
  </si>
  <si>
    <t>75IH61</t>
  </si>
  <si>
    <t>UKONČENÍ KABELU OPTICKÉHO DO 12 VLÁKEN</t>
  </si>
  <si>
    <t>51</t>
  </si>
  <si>
    <t>75IK21</t>
  </si>
  <si>
    <t>MĚŘENÍ KOMPLEXNÍ OPTICKÉHO KABELU</t>
  </si>
  <si>
    <t>VLÁKNO</t>
  </si>
  <si>
    <t>52</t>
  </si>
  <si>
    <t>75J821</t>
  </si>
  <si>
    <t>OPTICKÝ PIGTAIL SINGLEMODE DO 2 M</t>
  </si>
  <si>
    <t>53</t>
  </si>
  <si>
    <t>75J82X</t>
  </si>
  <si>
    <t>OPTICKÝ PIGTAIL SINGLEMODE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</si>
  <si>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</si>
  <si>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</si>
  <si>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</si>
  <si>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</si>
  <si>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</si>
  <si>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</si>
  <si>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</si>
  <si>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75JA51</t>
  </si>
  <si>
    <t>ROZVADĚČ STRUKT. KABELÁŽE, ORGANIZAR-DODÁVKA</t>
  </si>
  <si>
    <t>57</t>
  </si>
  <si>
    <t>75JA5X</t>
  </si>
  <si>
    <t>ROZVADĚČ STRUKT. KABELÁŽE, MONTÁŽ ORGANIZARU, PATCHPANELU</t>
  </si>
  <si>
    <t>58</t>
  </si>
  <si>
    <t>75L15X</t>
  </si>
  <si>
    <t>STOŽÁR (SLOUP) - MONTÁŽ</t>
  </si>
  <si>
    <t>59</t>
  </si>
  <si>
    <t>75L441</t>
  </si>
  <si>
    <t>KAMERA SPECIÁLNÍ - DODÁVKA</t>
  </si>
  <si>
    <t>60</t>
  </si>
  <si>
    <t>75L44X</t>
  </si>
  <si>
    <t>KAMERA SPECIÁLNÍ - MONTÁŽ</t>
  </si>
  <si>
    <t>61</t>
  </si>
  <si>
    <t>75L481</t>
  </si>
  <si>
    <t>PŘÍSLUŠENSTVÍ KS - ROZVODNÁ SKŘÍŇ KS</t>
  </si>
  <si>
    <t>62</t>
  </si>
  <si>
    <t>75L482</t>
  </si>
  <si>
    <t>PŘÍSLUŠENSTVÍ KS - PŘEPĚŤOVÁ OCHRANA PRO KS</t>
  </si>
  <si>
    <t>63</t>
  </si>
  <si>
    <t>75L483</t>
  </si>
  <si>
    <t>PŘÍSLUŠENSTVÍ KS - DRŽÁK PRO KAMEROVÝ KRYT (KAMERU)</t>
  </si>
  <si>
    <t>64</t>
  </si>
  <si>
    <t>75L484</t>
  </si>
  <si>
    <t>PŘÍSLUŠENSTVÍ KS - ADAPTÉR PRO MONTÁŽ NA SLOUP</t>
  </si>
  <si>
    <t>65</t>
  </si>
  <si>
    <t>75L48X</t>
  </si>
  <si>
    <t>PŘÍSLUŠENSTVÍ KS - MONTÁŽ</t>
  </si>
  <si>
    <t>66</t>
  </si>
  <si>
    <t>75L492</t>
  </si>
  <si>
    <t>ZPROVOZNĚNÍ A NASTAVENÍ POHLEDU KAMERY</t>
  </si>
  <si>
    <t>67</t>
  </si>
  <si>
    <t>75L493</t>
  </si>
  <si>
    <t>ZPROVOZNĚNÍ A NASTAVENÍ KAMEROVÉHO SYSTÉMU</t>
  </si>
  <si>
    <t>KOMPLET</t>
  </si>
  <si>
    <t>68</t>
  </si>
  <si>
    <t>75L495</t>
  </si>
  <si>
    <t>LICENCE PRO PŘIPOJENÍ KAMERY DO SYSTÉMU KAC</t>
  </si>
  <si>
    <t>69</t>
  </si>
  <si>
    <t>70</t>
  </si>
  <si>
    <t>75M923</t>
  </si>
  <si>
    <t>DATOVÁ INFRASTRUKTURA LAN, PRŮMYSLOVÝ RINGSWITCH - L2 4X10/100 + 4X10/100 POE + 2XUPLINK</t>
  </si>
  <si>
    <t>71</t>
  </si>
  <si>
    <t>75M927</t>
  </si>
  <si>
    <t>DATOVÁ INFRASTRUKTURA LAN, PRŮMYSLOVÝ RINGSWITCH - DOPLNĚNÍ 1GE SFP ZODOLNĚNÉ</t>
  </si>
  <si>
    <t>72</t>
  </si>
  <si>
    <t>75M92X</t>
  </si>
  <si>
    <t>DATOVÁ INFRASTRUKTURA LAN, PRŮMYSLOVÝ RINGSWITCH - MONTÁŽ</t>
  </si>
  <si>
    <t>73</t>
  </si>
  <si>
    <t>Kamerový systém přejezdu P5043.</t>
  </si>
  <si>
    <t>74</t>
  </si>
  <si>
    <t>R015113</t>
  </si>
  <si>
    <t>POPLATKY ZA LIKVIDACI ODPADŮ NEKONTAMINOVANÝCH VČETNĚ DOPRAVY NA SKLÁDKU A VEŠKERÉ MANIPULACE- 17 05 04 VYTĚŽENÉ ZEMINY A HORNINY - III. TŘÍDA TĚŽITELNOSTI</t>
  </si>
  <si>
    <t>75</t>
  </si>
  <si>
    <t>R14113</t>
  </si>
  <si>
    <t>ŘÍZENÝ PROTLAK VČETNĚ ZATAŽENÍ CHRÁNIČKY DN DO 200MM</t>
  </si>
  <si>
    <t>P5043=56m.</t>
  </si>
  <si>
    <t>76</t>
  </si>
  <si>
    <t>R702901</t>
  </si>
  <si>
    <t>ZŘÍZENÍ KABELOVÉHO LOŽE Z PROSÁTÉ ZEMINY BEZ ZAKRYTÍ V RÝZE DO Š. 35 CM, TL. VRSTVY 5 CM</t>
  </si>
  <si>
    <t>77</t>
  </si>
  <si>
    <t>R709611</t>
  </si>
  <si>
    <t>MONTÁŽ KABELOVÉHO ŽLABU/TRUBKY/LIŠTY VČETNĚ KRYTU</t>
  </si>
  <si>
    <t>78</t>
  </si>
  <si>
    <t>79</t>
  </si>
  <si>
    <t>R75L152</t>
  </si>
  <si>
    <t>STOŽÁR (SLOUP) KAMEROVÝ S VÝLOŽNÝM RAMENEM</t>
  </si>
  <si>
    <t>PS 00-02-81</t>
  </si>
  <si>
    <t>Přelouč – Kostelec u H. M., přenosové systémy</t>
  </si>
  <si>
    <t>702511</t>
  </si>
  <si>
    <t>PRŮRAZ ZDIVEM (PŘÍČKOU) ZDĚNÝM TLOUŠŤKY DO 45 CM</t>
  </si>
  <si>
    <t>703511</t>
  </si>
  <si>
    <t>ELEKTROINSTALAČNÍ LIŠTA ŠÍŘKY PŘES 30 DO 60 MM</t>
  </si>
  <si>
    <t>ELEKTROINSTALAČNÍ LIŠTA ŠÍŘKY DO 30 MM</t>
  </si>
  <si>
    <t>741311</t>
  </si>
  <si>
    <t>ZÁSUVKA INSTALAČNÍ JEDNODUCHÁ, MONTÁŽ NA KRABICI</t>
  </si>
  <si>
    <t>744132</t>
  </si>
  <si>
    <t>ROZVODNICE NN MODULÁRNÍ S FUNKČNÍ ODOLNOSTÍ PŘI POŽÁRU OD 25 DO 36 MODULŮ</t>
  </si>
  <si>
    <t>744613</t>
  </si>
  <si>
    <t>JISTIČ JEDNOPÓLOVÝ (10 KA) OD 13 DO 20 A</t>
  </si>
  <si>
    <t>744644</t>
  </si>
  <si>
    <t>JISTIČ ČTYŘPÓLOVÝ (3+N, 10 KA) OD 25 DO 40 A</t>
  </si>
  <si>
    <t>744652</t>
  </si>
  <si>
    <t>JISTIČ DC OD 4 DO 10 A</t>
  </si>
  <si>
    <t>744653</t>
  </si>
  <si>
    <t>JISTIČ DC OD 13 DO 20 A</t>
  </si>
  <si>
    <t>744B11</t>
  </si>
  <si>
    <t>PÁČKOVÝ VYPÍNAČ JEDNOPÓLOVÝ (10 KA) DO 32 A</t>
  </si>
  <si>
    <t>744Q21</t>
  </si>
  <si>
    <t>SVODIČ PŘEPĚTÍ TYP 1+2 (TŘÍDA B+C) 1-2 PÓLOVÝ</t>
  </si>
  <si>
    <t>744Q22</t>
  </si>
  <si>
    <t>SVODIČ PŘEPĚTÍ TYP 1+2 (TŘÍDA B+C) 3-4 PÓLOVÝ</t>
  </si>
  <si>
    <t>74665C</t>
  </si>
  <si>
    <t>PŘIPOJENÍ, OŽIVENÍ A ZPROVOZNĚNÍ PŘENOSOVÉ CESTY V OBJEKTU ŽST</t>
  </si>
  <si>
    <t>75IF91</t>
  </si>
  <si>
    <t>KONSTRUKCE DO SKŘÍNĚ 19" PRO UPEVNĚNÍ ZAŘÍZENÍ</t>
  </si>
  <si>
    <t>75IF9X</t>
  </si>
  <si>
    <t>KONSTRUKCE DO SKŘÍNĚ 19" PRO UPEVNĚNÍ ZAŘÍZENÍ - MONTÁŽ</t>
  </si>
  <si>
    <t>75JA32</t>
  </si>
  <si>
    <t>ZÁSUVKA SDRUŽENNÁ NA OMÍTKU</t>
  </si>
  <si>
    <t>75JA3X</t>
  </si>
  <si>
    <t>ZÁSUVKA SDRUŽENNÁ - MONTÁŽ</t>
  </si>
  <si>
    <t>75JA52</t>
  </si>
  <si>
    <t>ROZVADĚČ STRUKT. KABELÁŽE, PATCHPANEL, 12 ZÁSUVEK, DODÁVKA</t>
  </si>
  <si>
    <t>PoE panel.</t>
  </si>
  <si>
    <t>75JA54</t>
  </si>
  <si>
    <t>ROZVADĚČ STRUKT. KABELÁŽE, PATCHPANEL, 48 ZÁSUVEK, DODÁVKA</t>
  </si>
  <si>
    <t>75JB23</t>
  </si>
  <si>
    <t>DATOVÝ ROZVADĚČ 19" 600X800 DO 47 U</t>
  </si>
  <si>
    <t>75JB2X</t>
  </si>
  <si>
    <t>DATOVÝ ROZVADĚČ 19" 600X800 - MONTÁŽ</t>
  </si>
  <si>
    <t>75K231</t>
  </si>
  <si>
    <t>NAPÁJECÍ ZDROJ 48 V DC DO 5 A</t>
  </si>
  <si>
    <t>75K233</t>
  </si>
  <si>
    <t>NAPÁJECÍ ZDROJ 48 V DC PŘES 10 A</t>
  </si>
  <si>
    <t>75K23X</t>
  </si>
  <si>
    <t>NAPÁJECÍ ZDROJ 48 V DC - MONTÁŽ</t>
  </si>
  <si>
    <t>75K511</t>
  </si>
  <si>
    <t>BATERIOVÉ VEDENÍ O PRŮŘEZU DO 16 MM2 - DODÁVKA</t>
  </si>
  <si>
    <t>75K51X</t>
  </si>
  <si>
    <t>BATERIOVÉ VEDENÍ O PRŮŘEZU DO 16 MM2 - MONTÁŽ</t>
  </si>
  <si>
    <t>75K621</t>
  </si>
  <si>
    <t>AKUMULÁTOROVÁ BATERIE DO 500 VAH - DODÁVKA</t>
  </si>
  <si>
    <t>75K62X</t>
  </si>
  <si>
    <t>AKUMULÁTOROVÁ BATERIE DO 500 VAH - MONTÁŽ</t>
  </si>
  <si>
    <t>75K671</t>
  </si>
  <si>
    <t>AKUMULÁTOROVÁ BATERIE - STOJAN/NOSIČ AKUMULÁTORŮ - DODÁVKA</t>
  </si>
  <si>
    <t>75K67X</t>
  </si>
  <si>
    <t>AKUMULÁTOROVÁ BATERIE - STOJAN/NOSIČ AKUMULÁTORŮ - MONTÁŽ</t>
  </si>
  <si>
    <t>75K691</t>
  </si>
  <si>
    <t>AKUMULÁTOROVÁ BATERIE - FORMOVÁNÍ SESTAVY - DODÁVKA</t>
  </si>
  <si>
    <t>Viz textová a výkresová část projektové dokumentace</t>
  </si>
  <si>
    <t>75K69X</t>
  </si>
  <si>
    <t>AKUMULÁTOROVÁ BATERIE - FORMOVÁNÍ SESTAVY - MONTÁŽ</t>
  </si>
  <si>
    <t>75M816</t>
  </si>
  <si>
    <t>SWITCH ETHERNET L3 48 PORTŮ, OPTICKÉ ROZHRANÍ</t>
  </si>
  <si>
    <t>75M825</t>
  </si>
  <si>
    <t>SWITCH ETHERNET L2 24 PORTŮ, OPTICKÉ ROZHRANÍ</t>
  </si>
  <si>
    <t>75M838</t>
  </si>
  <si>
    <t>PŘENOSOVÝ SYSTÉM, MPLS - DOPLNĚNÍ 1GE SFP LH</t>
  </si>
  <si>
    <t>75M83B</t>
  </si>
  <si>
    <t>PŘENOSOVÝ SYSTÉM, MPLS - DOPLNĚNÍ 10GE SFP SR</t>
  </si>
  <si>
    <t>75M83C</t>
  </si>
  <si>
    <t>PŘENOSOVÝ SYSTÉM, MPLS - DOPLNĚNÍ 10GE SFP LH</t>
  </si>
  <si>
    <t>75M91X</t>
  </si>
  <si>
    <t>DATOVÁ INFRASTRUKTURA LAN, SWITCH ETHERNET L2 - MONTÁŽ</t>
  </si>
  <si>
    <t>75M921</t>
  </si>
  <si>
    <t>DATOVÁ INFRASTRUKTURA LAN, PRŮMYSLOVÝ RINGSWITCH - L2 4X10/100 + 2XUPLINK</t>
  </si>
  <si>
    <t>75M93X</t>
  </si>
  <si>
    <t>DATOVÁ INFRASTRUKTURA LAN, SWITCH ETHERNET L3 - MONTÁŽ</t>
  </si>
  <si>
    <t>Přenosový systém v žst. Heřmanův Městec. Přenosový systém v žst. Kostelec u H. M.</t>
  </si>
  <si>
    <t>R74431</t>
  </si>
  <si>
    <t>ROZVADĚČ NN DO 19" SKŘÍNĚ, TYPOVÝ, KOMPLETNÍ</t>
  </si>
  <si>
    <t>R75IF9X</t>
  </si>
  <si>
    <t>ROZVADĚČ NN DO 19" SKŘÍNĚ, TYPOVÝ, KOMPLETNÍ - MONTÁŽ</t>
  </si>
  <si>
    <t>R75K425</t>
  </si>
  <si>
    <t>NAPÁJECÍ ZDROJ 48 V DC - DOPLNĚNÍ SNMP DOHLEDU</t>
  </si>
  <si>
    <t>PS 09-02-01</t>
  </si>
  <si>
    <t>DDTS ŽDC, InS a klientská pracoviště, 1. etapa</t>
  </si>
  <si>
    <t>DDTS</t>
  </si>
  <si>
    <t>viz technická zpráva, schéma zapojení, kabelový seznam</t>
  </si>
  <si>
    <t>Položka obsahuje cenu za vyhotovení dokladu právnickou osobou o  trolejových vedení a trakčních zařízení.Cena položky je vč. Ostatních rozpočtových nákladů</t>
  </si>
  <si>
    <t>Položka obsahuje cenu měření a kontrolu parametrů trolejvých vedení a trakčních zařízení podle požadavku ČSN, jejich vyhodnocení včetně nájmu mechanizmu a měřících zařízení.Cena položky je vč. Ostatních rozpočtových nákladů</t>
  </si>
  <si>
    <t>744,612</t>
  </si>
  <si>
    <t>viz technická zpráva, schéma zapojení</t>
  </si>
  <si>
    <t>Položka obsahuje všechny náklady na demontáž stávajícího zařízení  se všemi pomocnými doplňujícími  úpravami pro jeho likvidaci nebo další použití  s přepravou a dovozem potřebných mechanizmů k uvedené činnosti.Cena položky je vč. Ostatních rozpočtových nákladů</t>
  </si>
  <si>
    <t>747703</t>
  </si>
  <si>
    <t>ZKUŠEBNÍ PROVOZ</t>
  </si>
  <si>
    <t>747704</t>
  </si>
  <si>
    <t>ZAŠKOLENÍ OBSLUHY</t>
  </si>
  <si>
    <t>75J321</t>
  </si>
  <si>
    <t>KABEL SDĚLOVACÍ PRO STRUKTUROVANOU KABELÁŽ FTP/STP</t>
  </si>
  <si>
    <t>KMPÁR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</si>
  <si>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</si>
  <si>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75J32X</t>
  </si>
  <si>
    <t>KABEL SDĚLOVACÍ PRO STRUKTUROVANOU KABELÁŽ FTP/STP - MONTÁŽ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</si>
  <si>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</si>
  <si>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75JA23</t>
  </si>
  <si>
    <t>ZÁSUVKA DATOVÁ RJ45 DO LIŠTOVÉHO ROZVODU</t>
  </si>
  <si>
    <t>Položka obsahuje všechny náklady na demontáž a montáž konzol  a závěsů TV a  s doplnujícími pracemi s použitím  mechanizmů.Cena položky je vč. Ostatních rozpočtových nákladů</t>
  </si>
  <si>
    <t>75JA2X</t>
  </si>
  <si>
    <t>ZÁSUVKA DATOVÁ RJ45 - MONTÁŽ</t>
  </si>
  <si>
    <t>Položka obsahuje všechny náklady na demontáž a opětovnou montáž a  s použitím  mechanizmů.Cena položky je vč. Ostatních rozpočtových nákladů</t>
  </si>
  <si>
    <t>75K422</t>
  </si>
  <si>
    <t>MĚNIČ NAPĚTÍ 48 V DC/12, 24, 60 V DC DO 500 VA</t>
  </si>
  <si>
    <t>75K42X</t>
  </si>
  <si>
    <t>MĚNIČ NAPĚTÍ 48 V DC/12, 24, 60 V DC - MONTÁŽ</t>
  </si>
  <si>
    <t>75O911</t>
  </si>
  <si>
    <t>DDTS ŽDC, INTEGRAČNÍ KONCENTRÁTOR</t>
  </si>
  <si>
    <t>75O91X</t>
  </si>
  <si>
    <t>DDTS ŽDC, MONTÁŽ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</si>
  <si>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</si>
  <si>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75O932</t>
  </si>
  <si>
    <t>DDTS ŽDC, KLIENTSKÉ PRACOVIŠTĚ STACIONÁRNÍ</t>
  </si>
  <si>
    <t>75O933</t>
  </si>
  <si>
    <t>DDTS ŽDC, SW PRO STACIONÁRNÍHO KLIENTA</t>
  </si>
  <si>
    <t>75O93X</t>
  </si>
  <si>
    <t>DDTS ŽDC, KLIENTSKÉ PRACOVIŠTĚ STACIONÁRNÍ - MONTÁŽ</t>
  </si>
  <si>
    <t>75O948</t>
  </si>
  <si>
    <t>DDTS ŽDC, INTEGRACE ROZ</t>
  </si>
  <si>
    <t>viz technická zpráva, přehledové schéma, seznam zařízení</t>
  </si>
  <si>
    <t>Položka obsahuje všechny náklady na demontáž stávajícího zařízení se všemi pomocnými doplňujícími úpravami pro jeho likvidaci a s přepravou a dovozem potřebných mechanizmů k uvedené činnosti.Cena položky je vč. Ostatních rozpočtových nákladů</t>
  </si>
  <si>
    <t>75O94A</t>
  </si>
  <si>
    <t>DDTS ŽDC, INTEGRACE KAM</t>
  </si>
  <si>
    <t>75O94B</t>
  </si>
  <si>
    <t>DDTS ŽDC, INTEGRACE AKTIVNÍHO PRVKU PŘENOSOVÉHO SYSTÉMU LTDS</t>
  </si>
  <si>
    <t>75O94D</t>
  </si>
  <si>
    <t>DDTS ŽDC, INTEGRACE ISC</t>
  </si>
  <si>
    <t>75O94E</t>
  </si>
  <si>
    <t>DDTS ŽDC, INTEGRACE NAPÁJECÍHO ZDROJE</t>
  </si>
  <si>
    <t>75O952</t>
  </si>
  <si>
    <t>DDTS ŽDC, PARAMETRIZACE A NAPLNĚNÍ DATOVÝCH STRUKTUR</t>
  </si>
  <si>
    <t>viz technická zpráva</t>
  </si>
  <si>
    <t>75O953</t>
  </si>
  <si>
    <t>DDTS ŽDC, ODZKOUŠENÍ PROGRAMOVÉHO VYBAVENÍ</t>
  </si>
  <si>
    <t>Položka obsahuje všechny náklady na montáž a materiál dodaného zařízení protikorozně ošetřeného podle TKP se všemi pomocnými doplňujícími součástmi.Cena položky je vč. Ostatních rozpočtových nákladů</t>
  </si>
  <si>
    <t>75O954</t>
  </si>
  <si>
    <t>DDTS ŽDC, SYSTÉMOVÁ A DATOVÁ ANALÝZA TECHNOLOGICKÉHO MODELU</t>
  </si>
  <si>
    <t>75O956</t>
  </si>
  <si>
    <t>DDTS ŽDC, KONFIGURACE PŘENOSŮ DAT JEDNOTLIVÝCH TLS</t>
  </si>
  <si>
    <t>75O959</t>
  </si>
  <si>
    <t>DDTS ŽDC, ZÁVĚREČNÁ ZKOUŠKA</t>
  </si>
  <si>
    <t>PS 15-01-11.1</t>
  </si>
  <si>
    <t>ŽST Heřmanův Městec, SSZ</t>
  </si>
  <si>
    <t>Zemní práce</t>
  </si>
  <si>
    <t>POMOC. PRÁCE ZŘÍZ. NEBO ZAJIŠŤ. OCHRANU INŽENÝRSKÝCH SÍTÍ</t>
  </si>
  <si>
    <t>13183</t>
  </si>
  <si>
    <t>HLOUBENÍ JAM ZAPAŽ I NEPAŽ TŘ II</t>
  </si>
  <si>
    <t>13283</t>
  </si>
  <si>
    <t>HLOUBENÍ RÝH ŠÍŘ DO 2M PAŽ I NEPAŽ TŘ. II</t>
  </si>
  <si>
    <t>141733</t>
  </si>
  <si>
    <t>PROTLAČOVÁNÍ POTRUBÍ Z PLAST HMOT DN DO 150MM</t>
  </si>
  <si>
    <t>17491</t>
  </si>
  <si>
    <t>ZÁSYP JAM A RÝH Z JINÝCH MATERIÁLŮ</t>
  </si>
  <si>
    <t>701004</t>
  </si>
  <si>
    <t>VYHLEDÁVACÍ MARKER ZEMNÍ</t>
  </si>
  <si>
    <t>702111</t>
  </si>
  <si>
    <t>KABELOVÝ ŽLAB ZEMNÍ VČETNĚ KRYTU SVĚTLÉ ŠÍŘKY DO 120 MM</t>
  </si>
  <si>
    <t>702212</t>
  </si>
  <si>
    <t>KABELOVÁ CHRÁNIČKA ZEMNÍ DN PŘES 100 DO 200 MM</t>
  </si>
  <si>
    <t>702610</t>
  </si>
  <si>
    <t>ODKRYTÍ A ZAKRYTÍ KABELOVÉHO ŽLABU</t>
  </si>
  <si>
    <t>702901</t>
  </si>
  <si>
    <t>ZASYPÁNÍ KABELOVÉHO ŽLABU VRSTVOU Z PŘESÁTÉHO PÍSKU SVĚTLÉ ŠÍŘKY DO 120 MM</t>
  </si>
  <si>
    <t>Venkovní kabelizace</t>
  </si>
  <si>
    <t>742H12</t>
  </si>
  <si>
    <t>KABEL NN ČTYŘ- A PĚTIŽÍLOVÝ CU S PLASTOVOU IZOLACÍ OD 4 DO 16 MM2</t>
  </si>
  <si>
    <t>75A131</t>
  </si>
  <si>
    <t>KABEL METALICKÝ DVOUPLÁŠŤOVÝ DO 12 PÁRŮ - DODÁVKA</t>
  </si>
  <si>
    <t>75A217</t>
  </si>
  <si>
    <t>ZATAŽENÍ A SPOJKOVÁNÍ KABELŮ DO 12 PÁRŮ - MONTÁŽ</t>
  </si>
  <si>
    <t>75A311</t>
  </si>
  <si>
    <t>KABELOVÁ FORMA (UKONČENÍ KABELŮ) PRO KABELY ZABEZPEČOVACÍ DO 12 PÁRŮ</t>
  </si>
  <si>
    <t>75A321</t>
  </si>
  <si>
    <t>SPOJKA ROVNÁ PRO PLASTOVÉ KABELY S JÁDRY O PRŮMĚRU 1 MM2 DO 12 PÁRŮ</t>
  </si>
  <si>
    <t>75A410</t>
  </si>
  <si>
    <t>OZNAČENÍ KABELŮ ZNAČKOVACÍM KABELOVÝM ŠTÍTKEM</t>
  </si>
  <si>
    <t>75A420</t>
  </si>
  <si>
    <t>OZNAČENÍ KABELŮ ZNAČKOVACÍ KABELOVOU OBJÍMKOU</t>
  </si>
  <si>
    <t>75D147</t>
  </si>
  <si>
    <t>KABELOVÁ SKŘÍŇ - MONTÁŽ</t>
  </si>
  <si>
    <t>Venkovní část SZZ a PZZ</t>
  </si>
  <si>
    <t>75C511</t>
  </si>
  <si>
    <t>STOŽÁROVÉ NÁVĚSTIDLO DO DVOU SVĚTEL - DODÁVKA</t>
  </si>
  <si>
    <t>75C517</t>
  </si>
  <si>
    <t>STOŽÁROVÉ NÁVĚSTIDLO DO DVOU SVĚTEL - MONTÁŽ</t>
  </si>
  <si>
    <t>75C537</t>
  </si>
  <si>
    <t>STOŽÁROVÉ NÁVĚSTIDLO OD ČTYŘ SVĚTEL - MONTÁŽ</t>
  </si>
  <si>
    <t>75C711</t>
  </si>
  <si>
    <t>OZNAČOVACÍ PÁS NÁVĚSTIDLA - DODÁVKA</t>
  </si>
  <si>
    <t>75C717</t>
  </si>
  <si>
    <t>OZNAČOVACÍ PÁS NÁVĚSTIDLA - MONTÁŽ</t>
  </si>
  <si>
    <t>75C851</t>
  </si>
  <si>
    <t>SADA PROPOJEK PRO PŘIPOJENÍ STYKOVÉHO TRANSFORMÁTORU, SYMETRIZAČNÍ TLUMIVKY KE KOLEJNICI - DODÁVKA</t>
  </si>
  <si>
    <t>75C857</t>
  </si>
  <si>
    <t>SADA PROPOJEK PRO PŘIPOJENÍ STYKOVÉHO TRANSFORMÁTORU, SYMETRIZAČNÍ TLUMIVKY KE KOLEJNICI - MONTÁŽ</t>
  </si>
  <si>
    <t>75C861</t>
  </si>
  <si>
    <t>KOMPLETNÍ SADA PROPOJEK DVOJICE STYKOVÝCH TRANSFORMÁORŮ - DODÁVKA</t>
  </si>
  <si>
    <t>75C867</t>
  </si>
  <si>
    <t>KOMPLETNÍ SADA PROPOJEK DVOJICE STYKOVÝCH TRANSFORMÁORŮ - MONTÁŽ</t>
  </si>
  <si>
    <t>75D211</t>
  </si>
  <si>
    <t>VÝSTRAŽNÍK SE ZÁVOROU, 1 SKŘÍŇ - DODÁVKA</t>
  </si>
  <si>
    <t>75D217</t>
  </si>
  <si>
    <t>VÝSTRAŽNÍK SE ZÁVOROU, 1 SKŘÍŇ - MONTÁŽ</t>
  </si>
  <si>
    <t>75D271</t>
  </si>
  <si>
    <t>ZAŘÍZENÍ (PZZ) PRO NEVIDOMÉ - DODÁVKA</t>
  </si>
  <si>
    <t>75D277</t>
  </si>
  <si>
    <t>ZAŘÍZENÍ (PZZ) PRO NEVIDOMÉ - MONTÁŽ</t>
  </si>
  <si>
    <t>Vnitřní část SZZ a PZZ</t>
  </si>
  <si>
    <t>75B331</t>
  </si>
  <si>
    <t>ÚPRAVA OVLÁDACÍHO STOLU, KONTROLNÍ SKŘÍNĚ - DODÁVKA</t>
  </si>
  <si>
    <t>75B337</t>
  </si>
  <si>
    <t>ÚPRAVA OVLÁDACÍHO STOLU, KONTROLNÍ SKŘÍNĚ - MONTÁŽ</t>
  </si>
  <si>
    <t>75B569</t>
  </si>
  <si>
    <t>ÚPRAVA RELÉOVÝCH, NAPÁJECÍCH NEBO KABELOVÝCH STOJANŮ NEBO SKŘÍNÍ</t>
  </si>
  <si>
    <t>75E117</t>
  </si>
  <si>
    <t>DOZOR PRACOVNÍKŮ PROVOZOVATELE PŘI PRÁCI NA ŽIVÉM ZAŘÍZENÍ</t>
  </si>
  <si>
    <t>75E127</t>
  </si>
  <si>
    <t>CELKOVÁ PROHLÍDKA ZAŘÍZENÍ A VYHOTOVENÍ REVIZNÍ ZPRÁVY</t>
  </si>
  <si>
    <t>75E137</t>
  </si>
  <si>
    <t>PŘEZKOUŠENÍ VLAKOVÝCH CEST</t>
  </si>
  <si>
    <t>75E157</t>
  </si>
  <si>
    <t>PŘEZKOUŠENÍ A REGULACE NÁVĚSTIDEL</t>
  </si>
  <si>
    <t>75E197</t>
  </si>
  <si>
    <t>PŘÍPRAVA A CELKOVÉ ZKOUŠKY PŘEJEZDOVÉHO ZABEZPEČOVACÍHO ZAŘÍZENÍ PRO JEDNU KOLEJ</t>
  </si>
  <si>
    <t>75E1B7</t>
  </si>
  <si>
    <t>REGULACE A ZKOUŠENÍ ZABEZPEČOVACÍHO ZAŘÍZENÍ</t>
  </si>
  <si>
    <t>75E1C7</t>
  </si>
  <si>
    <t>Demontáže</t>
  </si>
  <si>
    <t>75A218</t>
  </si>
  <si>
    <t>ZATAŽENÍ A SPOJKOVÁNÍ KABELŮ DO 12 PÁRŮ - DEMONTÁŽ</t>
  </si>
  <si>
    <t>75A228</t>
  </si>
  <si>
    <t>ZATAŽENÍ A SPOJKOVÁNÍ KABELŮ PŘES 12 PÁRŮ - DEMONTÁŽ</t>
  </si>
  <si>
    <t>75C178</t>
  </si>
  <si>
    <t>PŘESTAVNÍK ELEKTROMOTORICKÝ - DEMONTÁŽ</t>
  </si>
  <si>
    <t>75C518</t>
  </si>
  <si>
    <t>STOŽÁROVÉ NÁVĚSTIDLO DO DVOU SVĚTEL - DEMONTÁŽ</t>
  </si>
  <si>
    <t>75C538</t>
  </si>
  <si>
    <t>STOŽÁROVÉ NÁVĚSTIDLO OD ČTYŘ SVĚTEL - DEMONTÁŽ</t>
  </si>
  <si>
    <t>75C848</t>
  </si>
  <si>
    <t>STYKOVÝ TRANSFORMÁTOR, SYMETRIZAČNÍ A UKOLEJŇOVACÍ TLUMIVKA - DEMONTÁŽ</t>
  </si>
  <si>
    <t>75C858</t>
  </si>
  <si>
    <t>SADA PROPOJEK PRO PŘIPOJENÍ STYKOVÉHO TRANSFORMÁTORU, SYMETRIZAČNÍ TLUMIVKY KE KOLEJNICI - DEMONTÁŽ</t>
  </si>
  <si>
    <t>75C868</t>
  </si>
  <si>
    <t>KOMPLETNÍ SADA PROPOJEK DVOJICE STYKOVÝCH TRANSFORMÁTORŮ - DEMONTÁŽ</t>
  </si>
  <si>
    <t>75C878</t>
  </si>
  <si>
    <t>KOLEJOVÁ PROPOJKA VÝHYBKOVÁ - DEMONTÁŽ</t>
  </si>
  <si>
    <t>75C8A8</t>
  </si>
  <si>
    <t>VENKOVNÍ VÝSTROJ NEOHRANIČENÉHO KOLEJOVÉHO OBVODU A KO BEZ STYKOVÉHO TRANSFORMÁTORU - DEMONTÁŽ</t>
  </si>
  <si>
    <t>75D148</t>
  </si>
  <si>
    <t>KABELOVÁ SKŘÍŇ - DEMONTÁŽ</t>
  </si>
  <si>
    <t>75D218</t>
  </si>
  <si>
    <t>VÝSTRAŽNÍK SE ZÁVOROU, 1 SKŘÍŇ - DEMONTÁŽ</t>
  </si>
  <si>
    <t>75D228</t>
  </si>
  <si>
    <t>VÝSTRAŽNÍK BEZ ZÁVORY, 1 SKŘÍŇ - DEMONTÁŽ</t>
  </si>
  <si>
    <t>75D238</t>
  </si>
  <si>
    <t>VÝSTRAŽNÍK SE ZÁVOROU, 2 SKŘÍNĚ - DEMONTÁŽ</t>
  </si>
  <si>
    <t>PS 15-02-11.1</t>
  </si>
  <si>
    <t>ŽST Heřmanův Městec, místní kabelizace</t>
  </si>
  <si>
    <t>Výměra startovací a cílové jámy protlaku: 2*2*2=8m3; 16*8=128m3.</t>
  </si>
  <si>
    <t>Vyměra jámy pro základ venkovního telefonního objektu: 0,5*0,4*0,8=0,16m3.</t>
  </si>
  <si>
    <t>Výměra kabelové rýhy: (0,8*0,35*1050)+(1,7*0,5*50)=294+42,5=336,5m3.</t>
  </si>
  <si>
    <t>Výměra zásypů: Jámy=128m3. Rýhy=336,5m3. Celkem=464,5m3.</t>
  </si>
  <si>
    <t>Základ pro venkovní telefonní objekt (á 0,16m3).</t>
  </si>
  <si>
    <t>742J25</t>
  </si>
  <si>
    <t>SYKFY 10X2X0,5, KABEL SDĚLOVACÍ IZOLACE PVC</t>
  </si>
  <si>
    <t>742J36</t>
  </si>
  <si>
    <t>TCEPKPFLEZE DO 15XN0,8, KABEL SDĚL.ČTYŘKOVANÝ, S PANCÍŘEM, IZOLACE PVC</t>
  </si>
  <si>
    <t>75I832</t>
  </si>
  <si>
    <t>KABEL OPTICKÝ MIKROKABEL DO 36 VLÁKEN</t>
  </si>
  <si>
    <t>75I911</t>
  </si>
  <si>
    <t>OPTOTRUBKA HDPE PRŮMĚRU DO 40 MM</t>
  </si>
  <si>
    <t>75I91X</t>
  </si>
  <si>
    <t>OPTOTRUBKA HDPE - MONTÁŽ</t>
  </si>
  <si>
    <t>75IA61</t>
  </si>
  <si>
    <t>OPTOTRUBKOVÁ KONCOKA S VENTILKEM PRŮMĚRU DO 40 MM</t>
  </si>
  <si>
    <t>75IA6X</t>
  </si>
  <si>
    <t>OPTOTRUBKOVÁ KONCOKA S VENTILKEM - MONTÁŽ</t>
  </si>
  <si>
    <t>75IEC1</t>
  </si>
  <si>
    <t>VENKOVNÍ TELEFONNÍ OBJEKT NA SLOUPKU</t>
  </si>
  <si>
    <t>75IECX</t>
  </si>
  <si>
    <t>VENKOVNÍ TELEFONNÍ OBJEKT - MONTÁŽ</t>
  </si>
  <si>
    <t>75IEE2</t>
  </si>
  <si>
    <t>OPTICKÝ ROZVADĚČ 19" PROVEDENÍ 24 VLÁKEN</t>
  </si>
  <si>
    <t>75IEE4</t>
  </si>
  <si>
    <t>OPTICKÝ ROZVADĚČ 19" PROVEDENÍ 48 VLÁKEN</t>
  </si>
  <si>
    <t>75IEF2</t>
  </si>
  <si>
    <t>OPTICKÝ ROZVADĚČ NA ZEĎ 24 VLÁKEN</t>
  </si>
  <si>
    <t>75IEF4</t>
  </si>
  <si>
    <t>OPTICKÝ ROZVADĚČ NA ZEĎ 48 VLÁKEN</t>
  </si>
  <si>
    <t>75IF11</t>
  </si>
  <si>
    <t>SPOJOVACÍ SVORKOVNICE 2/10</t>
  </si>
  <si>
    <t>75IF1X</t>
  </si>
  <si>
    <t>SPOJOVACÍ SVORKOVNICE 2/10 - MONTÁŽ</t>
  </si>
  <si>
    <t>75IF31</t>
  </si>
  <si>
    <t>ZEMNÍCÍ SVORKOVNICE</t>
  </si>
  <si>
    <t>75IF3X</t>
  </si>
  <si>
    <t>ZEMNÍCÍ SVORKOVNICE - MONTÁŽ</t>
  </si>
  <si>
    <t>Vana do stávajícího kabelového stojanu na ústřední stavědlo.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</si>
  <si>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</si>
  <si>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</si>
  <si>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</si>
  <si>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</si>
  <si>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</si>
  <si>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</si>
  <si>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</si>
  <si>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</si>
  <si>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75IH31</t>
  </si>
  <si>
    <t>UKONČENÍ KABELU FORMA KABELOVÁ DÉLKY DO 0,5 M DO 5XN</t>
  </si>
  <si>
    <t>75IH62</t>
  </si>
  <si>
    <t>UKONČENÍ KABELU OPTICKÉHO DO 36 VLÁKEN</t>
  </si>
  <si>
    <t>75IJ11</t>
  </si>
  <si>
    <t>MĚŘENÍ - ZŘÍZENÍ VÝVODU KABELOVÉHO PLÁŠTĚ PRO MĚŘENÍ</t>
  </si>
  <si>
    <t>75IJ12</t>
  </si>
  <si>
    <t>MĚŘENÍ JEDNOSMĚRNÉ NA SDĚLOVACÍM KABELU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</si>
  <si>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</si>
  <si>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</si>
  <si>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</si>
  <si>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</si>
  <si>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Kabelový organizér a zásobník patchcordů.</t>
  </si>
  <si>
    <t>75MA11</t>
  </si>
  <si>
    <t>SDĚLOVACÍ TRANSFORMÁTOR NF 600:600 SE 4KV IZOLAČNÍ PEVNOSTÍ</t>
  </si>
  <si>
    <t>Do VTO.</t>
  </si>
  <si>
    <t>75MA1X</t>
  </si>
  <si>
    <t>SDĚLOVACÍ TRANSFORMÁTOR MONTÁŽ</t>
  </si>
  <si>
    <t>R015621</t>
  </si>
  <si>
    <t>POPLATKY ZA LIKVIDACI ODPADŮ NEBEZPEČNÝCH VČETNĚ DOPRAVY NA SKLÁDKU A VEŠKERÉ MANIPULACE- KABELY S PLASTOVOU IZOLACÍ</t>
  </si>
  <si>
    <t>R542312</t>
  </si>
  <si>
    <t>MĚŘENÍ GPK</t>
  </si>
  <si>
    <t>Celkem 5 úseků.</t>
  </si>
  <si>
    <t>R549530</t>
  </si>
  <si>
    <t>PODBITÍ PRAŽCE</t>
  </si>
  <si>
    <t>Podbití alespoň 6 pražců na každou stranu přepkopu alespoň ve třech etapách. Celkem 5 překopů.</t>
  </si>
  <si>
    <t>80</t>
  </si>
  <si>
    <t>81</t>
  </si>
  <si>
    <t>R75IEE4</t>
  </si>
  <si>
    <t>OPTICKÝ ROZVADĚČ 19" PROVEDENÍ DO 144 VLÁKEN (ŠASI)</t>
  </si>
  <si>
    <t>82</t>
  </si>
  <si>
    <t>R75IEEX</t>
  </si>
  <si>
    <t>OPTICKÝ ROZVADĚČ 19" PROVEDENÍ (ŠASI) - MONTÁŽ</t>
  </si>
  <si>
    <t>SO 00-92-01</t>
  </si>
  <si>
    <t>Odstranění lesní a mimolesní zeleně, 1.etapa</t>
  </si>
  <si>
    <t>015</t>
  </si>
  <si>
    <t>Poplatky za likvidaci odpadů</t>
  </si>
  <si>
    <t>R015160</t>
  </si>
  <si>
    <t>POPLATKY ZA LIKVIDACI ODPADŮ NEKONTAMINOVANÝCH VČETNĚ DOPRAVY NA SKLÁDKU A VEŠKERÉ MANIPULACE- 02 01 03 SMÝCENÉ STROMY A KEŘE</t>
  </si>
  <si>
    <t>R11120</t>
  </si>
  <si>
    <t>ODSTRANĚNÍ KŘOVIN</t>
  </si>
  <si>
    <t>M2</t>
  </si>
  <si>
    <t>zapojené porosty dřevin</t>
  </si>
  <si>
    <t>Dle dendrologického průzkumu</t>
  </si>
  <si>
    <t>- odstranění křovin a stromů do průměru 100 mm   
- doprava dřevin bez ohledu na vzdálenost   
- spálení na hromadách nebo štěpkování</t>
  </si>
  <si>
    <t>ODSTRANĚNÍ KŘOVIN A STROMŮ PRŮMĚRU KMENE DO 100 MM I S KOŘENY</t>
  </si>
  <si>
    <t>R11213</t>
  </si>
  <si>
    <t>VOLNÉ KÁCENÍ STROMŮ S ODŘEZÁNÍM KMENE A ODVĚTVENÍM D KMENE DO 300 MM</t>
  </si>
  <si>
    <t>Dle dendrologického průzkumu a jednotlivých závazných stanovisek/povolení kácení</t>
  </si>
  <si>
    <t>Pokácení stromu volné v celku s odřezáním kmene a s odvětvením průměru kmene přes 200 do 300 mm.   
1. V cenách jsou započteny i náklady na odklizení částí kmene a větví na vzdálenost do 20 m se složením na hromady nebo naložením na dopravní prostředek.   
2. V cenách nejsou započteny náklady na:   
a) odvoz ani uložení na skládku,   
b) odstranění pařezu.</t>
  </si>
  <si>
    <t>R11214</t>
  </si>
  <si>
    <t>KÁCENÍ STROMŮ D KMENE DO 0,3M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</si>
  <si>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</si>
  <si>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SO 15-13-01</t>
  </si>
  <si>
    <t>Přejezd ev. km 13,750</t>
  </si>
  <si>
    <t>Všeobecné podmínky:</t>
  </si>
  <si>
    <t>02710</t>
  </si>
  <si>
    <t>POMOC PRÁCE ZAJIŠŤ NEBO ZŘÍZ OBJÍŽĎKY A PŘÍSTUP CESTY</t>
  </si>
  <si>
    <t>1: Dle technické zprávy, výkresových příloh projektové dokumentace, TKP staveb státních drah a výkazů materiálu projektu a souhrnných částí dokumentace stavby. 
2: 1</t>
  </si>
  <si>
    <t>zahrnuje objednatelem povolené náklady na požadovaná zařízení zhotovitele</t>
  </si>
  <si>
    <t>vytyčení a zaměření stávajících inženýrských sítí</t>
  </si>
  <si>
    <t>zahrnuje veškeré náklady spojené s objednatelem požadovanými zařízeními</t>
  </si>
  <si>
    <t>geodetické vytyčení nového stavu, zaměření skutečného provedení</t>
  </si>
  <si>
    <t>zahrnuje veškeré náklady spojené s objednatelem požadovanými pracemi</t>
  </si>
  <si>
    <t>R015111</t>
  </si>
  <si>
    <t>POPLATKY ZA LIKVIDACI ODPADŮ NEKONTAMINOVANÝCH VČETNĚ DOPRAVY NA SKLÁDKU A VEŠKERÉ MANIPULACE - 17 05 04 VYTĚŽENÉ ZEMINY A HORNINY - I. TŘÍDA TĚŽITELNOSTI</t>
  </si>
  <si>
    <t>1: Dle technické zprávy, výkresových příloh projektové dokumentace, TKP staveb státních drah a výkazů materiálu projektu a souhrnných částí dokumentace stavby. 
2: plocha*hloubka*koef. 0,18*1,65*(10+7,8+12,4+11,6)*2,1+0,42*(66,5+26,4)*2,1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</si>
  <si>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materiálem    
3. Způsob měření:    
Tunou se rozumí hmotnost odpadu vytříděného v souladu se zákonem č. 185/2001 Sb., o nakládání s odpady, v platném znění.</t>
  </si>
  <si>
    <t>R015130</t>
  </si>
  <si>
    <t>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</si>
  <si>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
2: (frézink + vybouraná živice)*koef  ((49,7+57,3+38,0)*0,20+(27,9+53,7)*0,12)*2,2</t>
  </si>
  <si>
    <t>R015140</t>
  </si>
  <si>
    <t>POPLATKY ZA LIKVIDACI ODPADŮ NEKONTAMINOVANÝCH VČETNĚ DOPRAVY NA SKLÁDKU A VEŠKERÉ MANIPULACE- 17 01 01 BETON Z DEMOLIC OBJEKTŮ, ZÁKLADŮ TV</t>
  </si>
  <si>
    <t>betonová dlažba (1,6+2,9+4,2)*0,06*2,2</t>
  </si>
  <si>
    <t>R015260</t>
  </si>
  <si>
    <t>POPLATKY ZA LIKVIDACI ODPADŮ NEKONTAMINOVANÝCH VČETNĚ DOPRAVY NA SKLÁDKU A VEŠKERÉ MANIPULACE - 07 02 99 PRYŽOVÉ PODLOŽKY (ŽEL. SVRŠEK)</t>
  </si>
  <si>
    <t>pryžový přejezd 5,67</t>
  </si>
  <si>
    <t>Přípravné práce (a přidružené):</t>
  </si>
  <si>
    <t>113138</t>
  </si>
  <si>
    <t>ODSTRANĚNÍ KRYTU ZPEVNĚNÝCH PLOCH S ASFALT POJIVEM, ODVOZ DO 20KM</t>
  </si>
  <si>
    <t>1: Dle technické zprávy, výkresových příloh projektové dokumentace, TKP staveb státních drah a výkazů materiálu projektu a souhrnných částí dokumentace stavby. 
2: (49,7+57,3+38,0)*0,20</t>
  </si>
  <si>
    <t>113158</t>
  </si>
  <si>
    <t>ODSTRANĚNÍ KRYTU ZPEVNĚNÝCH PLOCH Z BETONU, ODVOZ DO 20KM</t>
  </si>
  <si>
    <t>odstranění dlažby: plocha*hloubka konstrukce</t>
  </si>
  <si>
    <t>1: Dle technické zprávy, výkresových příloh projektové dokumentace, TKP staveb státních drah a výkazů materiálu projektu a souhrnných částí dokumentace stavby. 
2: (1,6+2,9+4,2)*0,06</t>
  </si>
  <si>
    <t>113328</t>
  </si>
  <si>
    <t>ODSTRAN PODKL ZPEVNĚNÝCH PLOCH Z KAMENIVA NESTMEL, ODVOZ DO 20KM</t>
  </si>
  <si>
    <t>komunikace, chodníky</t>
  </si>
  <si>
    <t>1: Dle technické zprávy, výkresových příloh projektové dokumentace, TKP staveb státních drah a výkazů materiálu projektu a souhrnných částí dokumentace stavby. 
2: 0,18*1,65*(10+7,8+12,4+11,6)+0,42*(66,5+26,4)</t>
  </si>
  <si>
    <t>113728</t>
  </si>
  <si>
    <t>FRÉZOVÁNÍ ZPEVNĚNÝCH PLOCH ASFALTOVÝCH, ODVOZ DO 20KM</t>
  </si>
  <si>
    <t>(plocha frézování - plocha bourání)*hloubka</t>
  </si>
  <si>
    <t>1: Dle technické zprávy, výkresových příloh projektové dokumentace, TKP staveb státních drah a výkazů materiálu projektu a souhrnných částí dokumentace stavby. 
2: (27,9+53,7)*0,12</t>
  </si>
  <si>
    <t>Komunikace:</t>
  </si>
  <si>
    <t>56214</t>
  </si>
  <si>
    <t>VOZOVKOVÉ VRSTVY Z MATERIÁLŮ STABIL CEMENTEM TL DO 200MM</t>
  </si>
  <si>
    <t>délka*šířka komunikace</t>
  </si>
  <si>
    <t>1: Dle technické zprávy, výkresových příloh projektové dokumentace, TKP staveb státních drah a výkazů materiálu projektu a souhrnných částí dokumentace stavby. 
2: (7,35+2,85)*9,3</t>
  </si>
  <si>
    <t>56330</t>
  </si>
  <si>
    <t>VOZOVKOVÉ VRSTVY ZE ŠTĚRKODRTI</t>
  </si>
  <si>
    <t>komunikace, chodníky, sjezd, pod BO-TRACK+výběh</t>
  </si>
  <si>
    <t>1: Dle technické zprávy, výkresových příloh projektové dokumentace, TKP staveb státních drah a výkazů materiálu projektu a souhrnných částí dokumentace stavby. 
2: 0,25*(7,35+2,85)*9,3+14*2,4*0,02+0,1*5,0*(0,6+14+0,6)+0,2*4*1,48+(46,3+8,4)*0,15</t>
  </si>
  <si>
    <t>572121</t>
  </si>
  <si>
    <t>INFILTRAČNÍ POSTŘIK ASFALTOVÝ DO 1,0KG/M2</t>
  </si>
  <si>
    <t>1: Dle technické zprávy, výkresových příloh projektové dokumentace, TKP staveb státních drah a výkazů materiálu projektu a souhrnných částí dokumentace stavby. 
2: 86,7</t>
  </si>
  <si>
    <t>572211</t>
  </si>
  <si>
    <t>SPOJOVACÍ POSTŘIK Z ASFALTU DO 0,5KG/M2</t>
  </si>
  <si>
    <t>1: Dle technické zprávy, výkresových příloh projektové dokumentace, TKP staveb státních drah a výkazů materiálu projektu a souhrnných částí dokumentace stavby. 
2: 2*(86,7+26,4+47,3)</t>
  </si>
  <si>
    <t>574C08</t>
  </si>
  <si>
    <t>ASFALTOVÝ BETON PRO LOŽNÍ VRSTVY ACL 22+, 22S</t>
  </si>
  <si>
    <t>plocha * tl. Vrstvy 80MM</t>
  </si>
  <si>
    <t>1: Dle technické zprávy, výkresových příloh projektové dokumentace, TKP staveb státních drah a výkazů materiálu projektu a souhrnných částí dokumentace stavby. 
2: (86,7+26,4+47,3)*0,08</t>
  </si>
  <si>
    <t>574E07</t>
  </si>
  <si>
    <t>ASFALTOVÝ BETON PRO PODKLADNÍ VRSTVY ACP 22+, 22S</t>
  </si>
  <si>
    <t>1: Dle technické zprávy, výkresových příloh projektové dokumentace, TKP staveb státních drah a výkazů materiálu projektu a souhrnných částí dokumentace stavby. 
2: 86,7*0,08</t>
  </si>
  <si>
    <t>574I04</t>
  </si>
  <si>
    <t>ASFALTOVÝ KOBEREC MASTIXOVÝ SMA 11+, 11S</t>
  </si>
  <si>
    <t>plocha * tl. Vrstvy 40MM</t>
  </si>
  <si>
    <t>1: Dle technické zprávy, výkresových příloh projektové dokumentace, TKP staveb státních drah a výkazů materiálu projektu a souhrnných částí dokumentace stavby. 
2: (86,7+26,4+47,3)*0,04</t>
  </si>
  <si>
    <t>58212</t>
  </si>
  <si>
    <t>DLÁŽDĚNÉ KRYTY Z VELKÝCH KOSTEK DO LOŽE Z MC</t>
  </si>
  <si>
    <t>vodící pásek směr Chrudim</t>
  </si>
  <si>
    <t>1: Dle technické zprávy, výkresových příloh projektové dokumentace, TKP staveb státních drah a výkazů materiálu projektu a souhrnných částí dokumentace stavby. 
2: 0,25*10,2+0,5*11,7</t>
  </si>
  <si>
    <t>582611</t>
  </si>
  <si>
    <t>KRYTY Z BETON DLAŽDIC SE ZÁMKEM ŠEDÝCH TL 60MM DO LOŽE Z KAM</t>
  </si>
  <si>
    <t>chodník</t>
  </si>
  <si>
    <t>1: Dle technické zprávy, výkresových příloh projektové dokumentace, TKP staveb státních drah a výkazů materiálu projektu a souhrnných částí dokumentace stavby. 
2: 46,3</t>
  </si>
  <si>
    <t>582615</t>
  </si>
  <si>
    <t>KRYTY Z BETON DLAŽDIC SE ZÁMKEM BAREV TL 80MM DO LOŽE Z KAM</t>
  </si>
  <si>
    <t>sjezd</t>
  </si>
  <si>
    <t>1: Dle technické zprávy, výkresových příloh projektové dokumentace, TKP staveb státních drah a výkazů materiálu projektu a souhrnných částí dokumentace stavby. 
2: 1,08*4,0</t>
  </si>
  <si>
    <t>58261A</t>
  </si>
  <si>
    <t>KRYTY Z BETON DLAŽDIC SE ZÁMKEM BAREV RELIÉF TL 60MM DO LOŽE Z KAM</t>
  </si>
  <si>
    <t>varovné a signální pásy</t>
  </si>
  <si>
    <t>1: Dle technické zprávy, výkresových příloh projektové dokumentace, TKP staveb státních drah a výkazů materiálu projektu a souhrnných částí dokumentace stavby. 
2: 8,4</t>
  </si>
  <si>
    <t>58261B</t>
  </si>
  <si>
    <t>KRYTY Z BETON DLAŽDIC SE ZÁMKEM BAREV RELIÉF TL 80MM DO LOŽE Z KAM</t>
  </si>
  <si>
    <t>varovný pás u sjezdu</t>
  </si>
  <si>
    <t>1: Dle technické zprávy, výkresových příloh projektové dokumentace, TKP staveb státních drah a výkazů materiálu projektu a souhrnných částí dokumentace stavby. 
2: 0,4*4,0</t>
  </si>
  <si>
    <t>58910</t>
  </si>
  <si>
    <t>VÝPLŇ SPAR ASFALTEM</t>
  </si>
  <si>
    <t>napojení stávajícího a nového povrchu komunikace</t>
  </si>
  <si>
    <t>1: Dle technické zprávy, výkresových příloh projektové dokumentace, TKP staveb státních drah a výkazů materiálu projektu a souhrnných částí dokumentace stavby. 
2: 9,5*4</t>
  </si>
  <si>
    <t>Potrubí:</t>
  </si>
  <si>
    <t>89921</t>
  </si>
  <si>
    <t>VÝŠKOVÁ ÚPRAVA POKLOPŮ</t>
  </si>
  <si>
    <t>Ostatní práce:</t>
  </si>
  <si>
    <t>915111</t>
  </si>
  <si>
    <t>VODOROVNÉ DOPRAVNÍ ZNAČENÍ BARVOU HLADKÉ - DODÁVKA A POKLÁDKA</t>
  </si>
  <si>
    <t>1: Dle technické zprávy, výkresových příloh projektové dokumentace, TKP staveb státních drah a výkazů materiálu projektu a souhrnných částí dokumentace stavby. 
2: 22,1*(0,25+0,125+0,25)</t>
  </si>
  <si>
    <t>917211</t>
  </si>
  <si>
    <t>ZÁHONOVÉ OBRUBY Z BETONOVÝCH OBRUBNÍKŮ ŠÍŘ 50MM</t>
  </si>
  <si>
    <t>obrubník podél chodníku</t>
  </si>
  <si>
    <t>1: Dle technické zprávy, výkresových příloh projektové dokumentace, TKP staveb státních drah a výkazů materiálu projektu a souhrnných částí dokumentace stavby. 
2: 39,4</t>
  </si>
  <si>
    <t>917224</t>
  </si>
  <si>
    <t>SILNIČNÍ A CHODNÍKOVÉ OBRUBY Z BETONOVÝCH OBRUBNÍKŮ ŠÍŘ 150MM</t>
  </si>
  <si>
    <t>podél komunikace a chodníku</t>
  </si>
  <si>
    <t>1: Dle technické zprávy, výkresových příloh projektové dokumentace, TKP staveb státních drah a výkazů materiálu projektu a souhrnných částí dokumentace stavby. 
2: 41,1</t>
  </si>
  <si>
    <t>91723</t>
  </si>
  <si>
    <t>OBRUBY Z BETON KRAJNÍKŮ</t>
  </si>
  <si>
    <t>vodící pásek 250x100mm směr Čáslav</t>
  </si>
  <si>
    <t>1: Dle technické zprávy, výkresových příloh projektové dokumentace, TKP staveb státních drah a výkazů materiálu projektu a souhrnných částí dokumentace stavby. 
2: 12,1+10,0</t>
  </si>
  <si>
    <t>965311</t>
  </si>
  <si>
    <t>ROZEBRÁNÍ PŘEJEZDU, PŘECHODU Z DÍLCŮ</t>
  </si>
  <si>
    <t>demontáž vnitřního pryžového přejezdu: délka*počet přejezdů*šířka</t>
  </si>
  <si>
    <t>1: Dle technické zprávy, výkresových příloh projektové dokumentace, TKP staveb státních drah a výkazů materiálu projektu a souhrnných částí dokumentace stavby. 
2: 12,6*2*1,44</t>
  </si>
  <si>
    <t>R58910</t>
  </si>
  <si>
    <t>ŽELEZNIČNÍ PŘEJEZD ŽELEZOBETONOVÝ S NOSIČI</t>
  </si>
  <si>
    <t>přejezd např. typ BO-TRACK</t>
  </si>
  <si>
    <t>1: Dle technické zprávy, výkresových příloh projektové dokumentace, TKP staveb státních drah a výkazů materiálu projektu a souhrnných částí dokumentace stavby. 
2: 14*2,4</t>
  </si>
  <si>
    <t>SO 15-84-01.1</t>
  </si>
  <si>
    <t>ŽST Heřmanův Městec, EOV</t>
  </si>
  <si>
    <t>EOV</t>
  </si>
  <si>
    <t>743Z41</t>
  </si>
  <si>
    <t>DEMONTÁŽ ZAŘÍZENÍ EOV NA VÝHYBCE</t>
  </si>
  <si>
    <t>viz technická zpráva a výkresová část</t>
  </si>
  <si>
    <t>744Z92</t>
  </si>
  <si>
    <t>DEMONTÁŽ - ODVOZ (NA LIKVIDACI ODPADŮ NEBO JINÉ URČENÉ MÍSTO)</t>
  </si>
  <si>
    <t>tkm</t>
  </si>
  <si>
    <t>Položka obsahuje všechny náklady na přepravou na jiné určené místo.Cena položky je vč. Ostatních rozpočtových nákladů</t>
  </si>
  <si>
    <t>747211</t>
  </si>
  <si>
    <t>CELKOVÁ PROHLÍDKA, ZKOUŠENÍ, MĚŘENÍ A VYHOTOVENÍ VÝCHOZÍ REVIZNÍ ZPRÁVY, PRO OBJEM IN DO 100 TIS. KČ</t>
  </si>
  <si>
    <t>Položka obsahuje cenu za revizi autorizovaným revizním technikem el. zařízení podle požadavku ČSN, včetně hodnocení.Cena položky je vč. Ostatních rozpočtových nákladů</t>
  </si>
  <si>
    <t>Položka obsahuje cenu za dokončovací práce na zařízení.Cena položky je vč. Ostatních rozpočtových nákladů</t>
  </si>
  <si>
    <t>747705</t>
  </si>
  <si>
    <t>MANIPULACE NA ZAŘÍZENÍCH PROVÁDĚNÉ PROVOZOVATELEM</t>
  </si>
  <si>
    <t>Položka obsahuje cenu za práce prováděné správcem zařízení podle požadavku.Cena položky je vč. Ostatních rozpočtových nákladů</t>
  </si>
  <si>
    <t>SO 15-86-01.1</t>
  </si>
  <si>
    <t>ŽST Heřmanův Městec, úprava osvětlení a rozvodů nn</t>
  </si>
  <si>
    <t>Úprava osvětlení a rozvodů nn</t>
  </si>
  <si>
    <t>12293</t>
  </si>
  <si>
    <t>ODKOPÁVKY A PROKOPÁVKY OBECNÉ TŘ. III</t>
  </si>
  <si>
    <t>Položka obsahuje všechny náklady na montáž a materiál dodaného zařízení  se všemi pomocnými doplňujícími  součástmi a pracemi s použitím  mechanizmů.Cena položky je vč. Ostatních rozpočtových nákladů</t>
  </si>
  <si>
    <t>2730</t>
  </si>
  <si>
    <t>Položka zahrnuje veškeré náklady spojené s objednatelem požadovanými zařízeními</t>
  </si>
  <si>
    <t>2910</t>
  </si>
  <si>
    <t>Položka zahrnuje veškeré náklady spojené s objednatelem požadovanými pracemi</t>
  </si>
  <si>
    <t>29113</t>
  </si>
  <si>
    <t>2940</t>
  </si>
  <si>
    <t>457324</t>
  </si>
  <si>
    <t>VYROVNÁVACÍ A SPÁD ŽELEZOBETON DO C25/30</t>
  </si>
  <si>
    <t>701001</t>
  </si>
  <si>
    <t>OZNAČOVACÍ ŠTÍTEK KABELOVÉHO VEDENÍ, SPOJKY NEBO KABELOVÉ SKŘÍNĚ (VČETNĚ OBJÍMKY)</t>
  </si>
  <si>
    <t>701005</t>
  </si>
  <si>
    <t>VYHLEDÁVACÍ MARKER ZEMNÍ S MOŽNOSTÍ ZÁPISU</t>
  </si>
  <si>
    <t>702231</t>
  </si>
  <si>
    <t>KABELOVÁ CHRÁNIČKA ZEMNÍ DĚLENÁ DN DO 100 MM</t>
  </si>
  <si>
    <t>702311</t>
  </si>
  <si>
    <t>ZAKRYTÍ KABELŮ VÝSTRAŽNOU FÓLIÍ ŠÍŘKY DO 20 CM (červená)</t>
  </si>
  <si>
    <t>709210</t>
  </si>
  <si>
    <t>KŘIŽOVATKA KABELOVÝCH VEDENÍ SE STÁVAJÍCÍ INŽENÝRSKOU SÍTÍ (KABELEM, POTRUBÍM APOD.)</t>
  </si>
  <si>
    <t>741C05</t>
  </si>
  <si>
    <t>SPOJOVÁNÍ UZEMŇOVACÍCH VODIČŮ</t>
  </si>
  <si>
    <t>741I07</t>
  </si>
  <si>
    <t>SMRŠTITELNÁ TRUBIČKA ČERNÁ PRO PRŮMĚR DO 16 MM, PÁSEK 30 MM PRO JEDEN PŘIPOJOVACÍ BOD ZEMĚ/VZDUCH</t>
  </si>
  <si>
    <t>742P13</t>
  </si>
  <si>
    <t>ZATAŽENÍ KABELU DO CHRÁNIČKY - KABEL DO 4 KG/M</t>
  </si>
  <si>
    <t>742P15</t>
  </si>
  <si>
    <t>OZNAČOVACÍ ŠTÍTEK NA KABEL</t>
  </si>
  <si>
    <t>742P17</t>
  </si>
  <si>
    <t>VYHLEDÁNÍ STÁVAJÍCÍHO KABELU (MĚŘENÍ, SONDA)</t>
  </si>
  <si>
    <t>743111</t>
  </si>
  <si>
    <t>OSVĚTLOVACÍ STOŽÁR SKLOPNÝ ŽÁROVĚ ZINKOVANÝ DÉLKY DO 6 M</t>
  </si>
  <si>
    <t>743151</t>
  </si>
  <si>
    <t>OSVĚTLOVACÍ STOŽÁR - STOŽÁROVÁ ROZVODNICE S 1-2 JISTÍCÍMI PRVKY</t>
  </si>
  <si>
    <t>743164</t>
  </si>
  <si>
    <t>OSVĚTLOVACÍ STOŽÁR - PRUŽINOVÉ SKLOPNÉ ZAŘÍZENÍ</t>
  </si>
  <si>
    <t>743311</t>
  </si>
  <si>
    <t>VÝLOŽNÍK PRO MONTÁŽ SVÍTIDLA NA STOŽÁR JEDNORAMENNÝ DÉLKA VYLOŽENÍ DO 1 M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</si>
  <si>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</si>
  <si>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</si>
  <si>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</si>
  <si>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</si>
  <si>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</si>
  <si>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</si>
  <si>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743732</t>
  </si>
  <si>
    <t>ROZVADĚČ PRO VEŘEJNÉ OSVĚTLENÍ - ROZŠÍŘENÍ O KOMUNIKAČNÍ MODUL PRO PŘENOS INFORMACÍ NA DISPEČINK</t>
  </si>
  <si>
    <t>744721</t>
  </si>
  <si>
    <t>PROUDOVÝ CHRÁNIČ DVOUPÓLOVÝ (10 KA) PŘES 30 MA, DO 25 A</t>
  </si>
  <si>
    <t>744E11</t>
  </si>
  <si>
    <t>ODPÍNAČ PRO VÁLCOVÉ POJISTKY JEDNOPÓLOVÝ DO 32 A</t>
  </si>
  <si>
    <t>744I01</t>
  </si>
  <si>
    <t>POJISTKOVÁ VLOŽKA DO 160 A</t>
  </si>
  <si>
    <t>744K11</t>
  </si>
  <si>
    <t>STYKAČ JEDNO-DVOUPÓLOVÝ DO 20 A</t>
  </si>
  <si>
    <t>744K41</t>
  </si>
  <si>
    <t>STYKAČ - PŘÍPLATEK ZA MANUÁLNÍ OVLÁDÁNÍ</t>
  </si>
  <si>
    <t>744L28</t>
  </si>
  <si>
    <t>RELÉ MODULÁRNÍ DO 16 A PROUDOVÉ</t>
  </si>
  <si>
    <t>744L51</t>
  </si>
  <si>
    <t>RELÉ - POMOCNÝ SPÍNAČ</t>
  </si>
  <si>
    <t>744R12</t>
  </si>
  <si>
    <t>SVORKA OD 4 DO 16 MM2</t>
  </si>
  <si>
    <t>744R35</t>
  </si>
  <si>
    <t>OZNAČOVACÍ ŠTÍTEK DO ROZVADĚČE NN</t>
  </si>
  <si>
    <t>744Z05</t>
  </si>
  <si>
    <t>DEMONTÁŽ JISTIČE NEBO VYPÍNAČE Z ROZVADĚČE NN</t>
  </si>
  <si>
    <t>744Z06</t>
  </si>
  <si>
    <t>DEMONTÁŽ STYKAČE NEBO RELÉ Z ROZVADĚČE NN</t>
  </si>
  <si>
    <t>Položka obsahuje cenu za vyhotovení dokladu právnickou osobou o zařízení.Cena položky je vč. Ostatních rozpočtových nákladů</t>
  </si>
  <si>
    <t>747411</t>
  </si>
  <si>
    <t>MĚŘENÍ ZEMNÍCH ODPORŮ - ZEMNIČE PRVNÍHO NEBO SAMOSTATNÉHO</t>
  </si>
  <si>
    <t>Položka obsahuje cenu za měření a vyhotovení dokladu o měření.Cena položky je vč. Ostatních rozpočtových nákladů</t>
  </si>
  <si>
    <t>747541</t>
  </si>
  <si>
    <t>MĚŘENÍ INTENZITY OSVĚTLENÍ INSTALOVANÉHO V ROZSAHU TOHOTO SO/PS</t>
  </si>
  <si>
    <t>Položka obsahuje cenu za úpravy na stávajícím zařízení.Cena položky je vč. Ostatních rozpočtových nákladů</t>
  </si>
  <si>
    <t>Položka obsahuje cenu za provedení zkušebního provozu zařízení.Cena položky je vč. Ostatních rozpočtových nákladů</t>
  </si>
  <si>
    <t>Položka obsahuje cenu za zaškolení obsluhy zařízení.Cena položky je vč. Ostatních rozpočtových nákladů</t>
  </si>
  <si>
    <t>747706</t>
  </si>
  <si>
    <t>ZJIŠŤOVÁNÍ STÁVAJÍCÍHO STAVU ROZVODŮ NN</t>
  </si>
  <si>
    <t>Položka obsahuje cenu za zjištění stávajícího stavu včetně hodnocení.Cena položky je vč. Ostatních rozpočtových nákladů</t>
  </si>
  <si>
    <t>SO 98-98</t>
  </si>
  <si>
    <t>Všeobecný objekt</t>
  </si>
  <si>
    <t>Dokumentace stavby</t>
  </si>
  <si>
    <t>VSEOB001</t>
  </si>
  <si>
    <t>Projektová dokumentace pro provádění stavby (PDPS)</t>
  </si>
  <si>
    <t>Vypracování PDPS u vybraných SO a PS viz. technická specifikace položky.</t>
  </si>
  <si>
    <t>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</si>
  <si>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</si>
  <si>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VŠEOB002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</si>
  <si>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</si>
  <si>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</si>
  <si>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</si>
  <si>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VŠEOB003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</si>
  <si>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</si>
  <si>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</si>
  <si>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</si>
  <si>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VŠEOB004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</si>
  <si>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</si>
  <si>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</si>
  <si>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</si>
  <si>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</si>
  <si>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VSEOB007</t>
  </si>
  <si>
    <t>Publicita</t>
  </si>
  <si>
    <t>Zajištění propagace stavby dle podmínek poskytovatele dotace</t>
  </si>
  <si>
    <t>v předepsaném rozsahu a počtu dle ZTP</t>
  </si>
  <si>
    <t>VŠEOB005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</si>
  <si>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</si>
  <si>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</si>
  <si>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</si>
  <si>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VŠEOB006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</si>
  <si>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</si>
  <si>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</si>
  <si>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</si>
  <si>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VŠEOB008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</si>
  <si>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</si>
  <si>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
2.Položka neobsahuje: zapůjčení vhodné obuvi (zajišťuje si každý návštěvník sám) a dopravu mezi navštívenými místy. 
3. Měrná jednotka: KOMPLET 
4. Způsob měření: soubor všech úkonů a činností, které jsou třeba k uskutečnění akce pro jednu skupinu návštěvníků 
5: Hlavní materiál: 0</t>
  </si>
  <si>
    <t>VŠEOB009</t>
  </si>
  <si>
    <t>Zajištění veřejných zájmů</t>
  </si>
  <si>
    <t>Technická specifikace položky 
DIO uzavírky přejezdu P5043 včetně projednání a schválení 
SLUŽBY ZAJIŠŤUJÍCÍ ÚKLID 
PASPORTIZACE KOMUNIKACÍ na objízdných trasách  
Vytýčení inženýrských sítí, případná aktualizace vyjádření správců, vytýčení hranic stavby 
koordinace s výstavbou Dopravního terminálu města a Rekonstrukce TZZ Přelouč - Prachovice, 1. etapa - výstavba nástupišť v ŽST Heřmanův Městec 
uzavření nájemní smlouvy po dobu výstavby s ČD, a.s. a městem Heřmanův Městec</t>
  </si>
  <si>
    <t>Položka zahrnuje veškeré činnosti nezbytné k zajištění daných úkonů k realizaci stavby.</t>
  </si>
  <si>
    <t>VŠEOB010</t>
  </si>
  <si>
    <t>Nájmy hrazené zhotovitelem stavby</t>
  </si>
  <si>
    <t>Technická specifikace položky 
Nájem do 1 roku na pozemcích ČD,a.s. 
Nájem do 1 roku - zařízení staveniště po dobu stavby na pozemcích ČD,a.s. 
Nájmy do 1 roku na pozemcích fyzických a právnických osob po dobu stavby</t>
  </si>
  <si>
    <t>Položka zahrnuje veškeré činnosti nezbytné k zajištění daných úkonů dle PD část H Doklady, po dobu realizace stavby či po dobu nutnou k realizaci stavby.</t>
  </si>
  <si>
    <t>Stavba: Rekonstrukce přejezdu P5043 v km 13,750 trati Přelouč – Prachovice</t>
  </si>
  <si>
    <t>Firma: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</si>
</sst>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7" fillId="2" borderId="0" xfId="6" applyFont="1" applyFill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B23" sqref="B2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3"/>
      <c r="B1" s="40" t="s">
        <v>1012</v>
      </c>
      <c r="C1" s="1"/>
      <c r="D1" s="1"/>
      <c r="E1" s="1"/>
    </row>
    <row r="2" spans="1:5" ht="12.75" customHeight="1" x14ac:dyDescent="0.2">
      <c r="A2" s="33"/>
      <c r="B2" s="34" t="s">
        <v>1</v>
      </c>
      <c r="C2" s="1"/>
      <c r="D2" s="1"/>
      <c r="E2" s="1"/>
    </row>
    <row r="3" spans="1:5" ht="20.100000000000001" customHeight="1" x14ac:dyDescent="0.2">
      <c r="A3" s="33"/>
      <c r="B3" s="33"/>
      <c r="C3" s="1"/>
      <c r="D3" s="1"/>
      <c r="E3" s="1"/>
    </row>
    <row r="4" spans="1:5" ht="20.100000000000001" customHeight="1" x14ac:dyDescent="0.3">
      <c r="A4" s="1"/>
      <c r="B4" s="35" t="s">
        <v>1011</v>
      </c>
      <c r="C4" s="33"/>
      <c r="D4" s="33"/>
      <c r="E4" s="1"/>
    </row>
    <row r="5" spans="1:5" ht="12.75" customHeight="1" x14ac:dyDescent="0.2">
      <c r="A5" s="1"/>
      <c r="B5" s="33" t="s">
        <v>2</v>
      </c>
      <c r="C5" s="33"/>
      <c r="D5" s="33"/>
      <c r="E5" s="1"/>
    </row>
    <row r="6" spans="1:5" ht="12.75" customHeight="1" x14ac:dyDescent="0.2">
      <c r="A6" s="1"/>
      <c r="B6" s="3" t="s">
        <v>3</v>
      </c>
      <c r="C6" s="6">
        <f>SUM(C10:C21)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SUM(E10:E21)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23</v>
      </c>
      <c r="B10" s="15" t="s">
        <v>24</v>
      </c>
      <c r="C10" s="16">
        <f>'PS 00-02-03'!I3</f>
        <v>0</v>
      </c>
      <c r="D10" s="16">
        <f>'PS 00-02-03'!O2</f>
        <v>0</v>
      </c>
      <c r="E10" s="16">
        <f t="shared" ref="E10:E21" si="0">C10+D10</f>
        <v>0</v>
      </c>
    </row>
    <row r="11" spans="1:5" ht="12.75" customHeight="1" x14ac:dyDescent="0.2">
      <c r="A11" s="15" t="s">
        <v>150</v>
      </c>
      <c r="B11" s="15" t="s">
        <v>151</v>
      </c>
      <c r="C11" s="16">
        <f>'PS 00-02-04'!I3</f>
        <v>0</v>
      </c>
      <c r="D11" s="16">
        <f>'PS 00-02-04'!O2</f>
        <v>0</v>
      </c>
      <c r="E11" s="16">
        <f t="shared" si="0"/>
        <v>0</v>
      </c>
    </row>
    <row r="12" spans="1:5" ht="12.75" customHeight="1" x14ac:dyDescent="0.2">
      <c r="A12" s="15" t="s">
        <v>175</v>
      </c>
      <c r="B12" s="15" t="s">
        <v>176</v>
      </c>
      <c r="C12" s="16">
        <f>'PS 00-02-71'!I3</f>
        <v>0</v>
      </c>
      <c r="D12" s="16">
        <f>'PS 00-02-71'!O2</f>
        <v>0</v>
      </c>
      <c r="E12" s="16">
        <f t="shared" si="0"/>
        <v>0</v>
      </c>
    </row>
    <row r="13" spans="1:5" ht="12.75" customHeight="1" x14ac:dyDescent="0.2">
      <c r="A13" s="15" t="s">
        <v>376</v>
      </c>
      <c r="B13" s="15" t="s">
        <v>377</v>
      </c>
      <c r="C13" s="16">
        <f>'PS 00-02-81'!I3</f>
        <v>0</v>
      </c>
      <c r="D13" s="16">
        <f>'PS 00-02-81'!O2</f>
        <v>0</v>
      </c>
      <c r="E13" s="16">
        <f t="shared" si="0"/>
        <v>0</v>
      </c>
    </row>
    <row r="14" spans="1:5" ht="12.75" customHeight="1" x14ac:dyDescent="0.2">
      <c r="A14" s="15" t="s">
        <v>466</v>
      </c>
      <c r="B14" s="15" t="s">
        <v>467</v>
      </c>
      <c r="C14" s="16">
        <f>'PS 09-02-01'!I3</f>
        <v>0</v>
      </c>
      <c r="D14" s="16">
        <f>'PS 09-02-01'!O2</f>
        <v>0</v>
      </c>
      <c r="E14" s="16">
        <f t="shared" si="0"/>
        <v>0</v>
      </c>
    </row>
    <row r="15" spans="1:5" ht="12.75" customHeight="1" x14ac:dyDescent="0.2">
      <c r="A15" s="15" t="s">
        <v>531</v>
      </c>
      <c r="B15" s="15" t="s">
        <v>532</v>
      </c>
      <c r="C15" s="16">
        <f>'PS 15-01-11.1'!I3</f>
        <v>0</v>
      </c>
      <c r="D15" s="16">
        <f>'PS 15-01-11.1'!O2</f>
        <v>0</v>
      </c>
      <c r="E15" s="16">
        <f t="shared" si="0"/>
        <v>0</v>
      </c>
    </row>
    <row r="16" spans="1:5" ht="12.75" customHeight="1" x14ac:dyDescent="0.2">
      <c r="A16" s="15" t="s">
        <v>646</v>
      </c>
      <c r="B16" s="15" t="s">
        <v>647</v>
      </c>
      <c r="C16" s="16">
        <f>'PS 15-02-11.1'!I3</f>
        <v>0</v>
      </c>
      <c r="D16" s="16">
        <f>'PS 15-02-11.1'!O2</f>
        <v>0</v>
      </c>
      <c r="E16" s="16">
        <f t="shared" si="0"/>
        <v>0</v>
      </c>
    </row>
    <row r="17" spans="1:5" ht="12.75" customHeight="1" x14ac:dyDescent="0.2">
      <c r="A17" s="15" t="s">
        <v>729</v>
      </c>
      <c r="B17" s="15" t="s">
        <v>730</v>
      </c>
      <c r="C17" s="16">
        <f>'SO 00-92-01'!I3</f>
        <v>0</v>
      </c>
      <c r="D17" s="16">
        <f>'SO 00-92-01'!O2</f>
        <v>0</v>
      </c>
      <c r="E17" s="16">
        <f t="shared" si="0"/>
        <v>0</v>
      </c>
    </row>
    <row r="18" spans="1:5" ht="12.75" customHeight="1" x14ac:dyDescent="0.2">
      <c r="A18" s="15" t="s">
        <v>749</v>
      </c>
      <c r="B18" s="15" t="s">
        <v>750</v>
      </c>
      <c r="C18" s="16">
        <f>'SO 15-13-01'!I3</f>
        <v>0</v>
      </c>
      <c r="D18" s="16">
        <f>'SO 15-13-01'!O2</f>
        <v>0</v>
      </c>
      <c r="E18" s="16">
        <f t="shared" si="0"/>
        <v>0</v>
      </c>
    </row>
    <row r="19" spans="1:5" ht="12.75" customHeight="1" x14ac:dyDescent="0.2">
      <c r="A19" s="15" t="s">
        <v>866</v>
      </c>
      <c r="B19" s="15" t="s">
        <v>867</v>
      </c>
      <c r="C19" s="16">
        <f>'SO 15-84-01.1'!I3</f>
        <v>0</v>
      </c>
      <c r="D19" s="16">
        <f>'SO 15-84-01.1'!O2</f>
        <v>0</v>
      </c>
      <c r="E19" s="16">
        <f t="shared" si="0"/>
        <v>0</v>
      </c>
    </row>
    <row r="20" spans="1:5" ht="12.75" customHeight="1" x14ac:dyDescent="0.2">
      <c r="A20" s="15" t="s">
        <v>883</v>
      </c>
      <c r="B20" s="15" t="s">
        <v>884</v>
      </c>
      <c r="C20" s="16">
        <f>'SO 15-86-01.1'!I3</f>
        <v>0</v>
      </c>
      <c r="D20" s="16">
        <f>'SO 15-86-01.1'!O2</f>
        <v>0</v>
      </c>
      <c r="E20" s="16">
        <f t="shared" si="0"/>
        <v>0</v>
      </c>
    </row>
    <row r="21" spans="1:5" ht="12.75" customHeight="1" x14ac:dyDescent="0.2">
      <c r="A21" s="15" t="s">
        <v>967</v>
      </c>
      <c r="B21" s="15" t="s">
        <v>968</v>
      </c>
      <c r="C21" s="16">
        <f>'SO 98-98'!I3</f>
        <v>0</v>
      </c>
      <c r="D21" s="16">
        <f>'SO 98-98'!O2</f>
        <v>0</v>
      </c>
      <c r="E21" s="16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7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0+O8+O21+O38+O55+O108+O113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749</v>
      </c>
      <c r="I3" s="30">
        <f>0+I8+I21+I38+I55+I108+I113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749</v>
      </c>
      <c r="D4" s="39"/>
      <c r="E4" s="13" t="s">
        <v>750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751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44</v>
      </c>
      <c r="B9" s="21" t="s">
        <v>28</v>
      </c>
      <c r="C9" s="21" t="s">
        <v>752</v>
      </c>
      <c r="D9" s="17" t="s">
        <v>46</v>
      </c>
      <c r="E9" s="22" t="s">
        <v>753</v>
      </c>
      <c r="F9" s="23" t="s">
        <v>179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46</v>
      </c>
    </row>
    <row r="11" spans="1:18" ht="51" x14ac:dyDescent="0.2">
      <c r="A11" s="28" t="s">
        <v>51</v>
      </c>
      <c r="E11" s="29" t="s">
        <v>754</v>
      </c>
    </row>
    <row r="12" spans="1:18" x14ac:dyDescent="0.2">
      <c r="A12" t="s">
        <v>53</v>
      </c>
      <c r="E12" s="27" t="s">
        <v>755</v>
      </c>
    </row>
    <row r="13" spans="1:18" x14ac:dyDescent="0.2">
      <c r="A13" s="17" t="s">
        <v>44</v>
      </c>
      <c r="B13" s="21" t="s">
        <v>22</v>
      </c>
      <c r="C13" s="21" t="s">
        <v>177</v>
      </c>
      <c r="D13" s="17" t="s">
        <v>46</v>
      </c>
      <c r="E13" s="22" t="s">
        <v>178</v>
      </c>
      <c r="F13" s="23" t="s">
        <v>179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756</v>
      </c>
    </row>
    <row r="15" spans="1:18" ht="51" x14ac:dyDescent="0.2">
      <c r="A15" s="28" t="s">
        <v>51</v>
      </c>
      <c r="E15" s="29" t="s">
        <v>754</v>
      </c>
    </row>
    <row r="16" spans="1:18" x14ac:dyDescent="0.2">
      <c r="A16" t="s">
        <v>53</v>
      </c>
      <c r="E16" s="27" t="s">
        <v>757</v>
      </c>
    </row>
    <row r="17" spans="1:18" x14ac:dyDescent="0.2">
      <c r="A17" s="17" t="s">
        <v>44</v>
      </c>
      <c r="B17" s="21" t="s">
        <v>21</v>
      </c>
      <c r="C17" s="21" t="s">
        <v>184</v>
      </c>
      <c r="D17" s="17" t="s">
        <v>46</v>
      </c>
      <c r="E17" s="22" t="s">
        <v>185</v>
      </c>
      <c r="F17" s="23" t="s">
        <v>57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8" x14ac:dyDescent="0.2">
      <c r="A18" s="26" t="s">
        <v>49</v>
      </c>
      <c r="E18" s="27" t="s">
        <v>758</v>
      </c>
    </row>
    <row r="19" spans="1:18" ht="51" x14ac:dyDescent="0.2">
      <c r="A19" s="28" t="s">
        <v>51</v>
      </c>
      <c r="E19" s="29" t="s">
        <v>754</v>
      </c>
    </row>
    <row r="20" spans="1:18" x14ac:dyDescent="0.2">
      <c r="A20" t="s">
        <v>53</v>
      </c>
      <c r="E20" s="27" t="s">
        <v>759</v>
      </c>
    </row>
    <row r="21" spans="1:18" ht="12.75" customHeight="1" x14ac:dyDescent="0.2">
      <c r="A21" s="5" t="s">
        <v>42</v>
      </c>
      <c r="B21" s="5"/>
      <c r="C21" s="31" t="s">
        <v>731</v>
      </c>
      <c r="D21" s="5"/>
      <c r="E21" s="19" t="s">
        <v>732</v>
      </c>
      <c r="F21" s="5"/>
      <c r="G21" s="5"/>
      <c r="H21" s="5"/>
      <c r="I21" s="32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ht="38.25" x14ac:dyDescent="0.2">
      <c r="A22" s="17" t="s">
        <v>44</v>
      </c>
      <c r="B22" s="21" t="s">
        <v>32</v>
      </c>
      <c r="C22" s="21" t="s">
        <v>760</v>
      </c>
      <c r="D22" s="17" t="s">
        <v>46</v>
      </c>
      <c r="E22" s="22" t="s">
        <v>761</v>
      </c>
      <c r="F22" s="23" t="s">
        <v>135</v>
      </c>
      <c r="G22" s="24">
        <v>108.008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22</v>
      </c>
    </row>
    <row r="23" spans="1:18" ht="25.5" x14ac:dyDescent="0.2">
      <c r="A23" s="26" t="s">
        <v>49</v>
      </c>
      <c r="E23" s="27" t="s">
        <v>136</v>
      </c>
    </row>
    <row r="24" spans="1:18" ht="51" x14ac:dyDescent="0.2">
      <c r="A24" s="28" t="s">
        <v>51</v>
      </c>
      <c r="E24" s="29" t="s">
        <v>762</v>
      </c>
    </row>
    <row r="25" spans="1:18" ht="153" x14ac:dyDescent="0.2">
      <c r="A25" t="s">
        <v>53</v>
      </c>
      <c r="E25" s="27" t="s">
        <v>763</v>
      </c>
    </row>
    <row r="26" spans="1:18" ht="38.25" x14ac:dyDescent="0.2">
      <c r="A26" s="17" t="s">
        <v>44</v>
      </c>
      <c r="B26" s="21" t="s">
        <v>34</v>
      </c>
      <c r="C26" s="21" t="s">
        <v>764</v>
      </c>
      <c r="D26" s="17" t="s">
        <v>46</v>
      </c>
      <c r="E26" s="22" t="s">
        <v>765</v>
      </c>
      <c r="F26" s="23" t="s">
        <v>135</v>
      </c>
      <c r="G26" s="24">
        <v>85.341999999999999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22</v>
      </c>
    </row>
    <row r="27" spans="1:18" ht="25.5" x14ac:dyDescent="0.2">
      <c r="A27" s="26" t="s">
        <v>49</v>
      </c>
      <c r="E27" s="27" t="s">
        <v>136</v>
      </c>
    </row>
    <row r="28" spans="1:18" ht="63.75" x14ac:dyDescent="0.2">
      <c r="A28" s="28" t="s">
        <v>51</v>
      </c>
      <c r="E28" s="29" t="s">
        <v>766</v>
      </c>
    </row>
    <row r="29" spans="1:18" ht="153" x14ac:dyDescent="0.2">
      <c r="A29" t="s">
        <v>53</v>
      </c>
      <c r="E29" s="27" t="s">
        <v>763</v>
      </c>
    </row>
    <row r="30" spans="1:18" ht="38.25" x14ac:dyDescent="0.2">
      <c r="A30" s="17" t="s">
        <v>44</v>
      </c>
      <c r="B30" s="21" t="s">
        <v>36</v>
      </c>
      <c r="C30" s="21" t="s">
        <v>767</v>
      </c>
      <c r="D30" s="17" t="s">
        <v>46</v>
      </c>
      <c r="E30" s="22" t="s">
        <v>768</v>
      </c>
      <c r="F30" s="23" t="s">
        <v>135</v>
      </c>
      <c r="G30" s="24">
        <v>1.1484000000000001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22</v>
      </c>
    </row>
    <row r="31" spans="1:18" ht="25.5" x14ac:dyDescent="0.2">
      <c r="A31" s="26" t="s">
        <v>49</v>
      </c>
      <c r="E31" s="27" t="s">
        <v>136</v>
      </c>
    </row>
    <row r="32" spans="1:18" x14ac:dyDescent="0.2">
      <c r="A32" s="28" t="s">
        <v>51</v>
      </c>
      <c r="E32" s="29" t="s">
        <v>769</v>
      </c>
    </row>
    <row r="33" spans="1:18" ht="153" x14ac:dyDescent="0.2">
      <c r="A33" t="s">
        <v>53</v>
      </c>
      <c r="E33" s="27" t="s">
        <v>137</v>
      </c>
    </row>
    <row r="34" spans="1:18" ht="38.25" x14ac:dyDescent="0.2">
      <c r="A34" s="17" t="s">
        <v>44</v>
      </c>
      <c r="B34" s="21" t="s">
        <v>67</v>
      </c>
      <c r="C34" s="21" t="s">
        <v>770</v>
      </c>
      <c r="D34" s="17" t="s">
        <v>46</v>
      </c>
      <c r="E34" s="22" t="s">
        <v>771</v>
      </c>
      <c r="F34" s="23" t="s">
        <v>135</v>
      </c>
      <c r="G34" s="24">
        <v>5.67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22</v>
      </c>
    </row>
    <row r="35" spans="1:18" ht="25.5" x14ac:dyDescent="0.2">
      <c r="A35" s="26" t="s">
        <v>49</v>
      </c>
      <c r="E35" s="27" t="s">
        <v>136</v>
      </c>
    </row>
    <row r="36" spans="1:18" x14ac:dyDescent="0.2">
      <c r="A36" s="28" t="s">
        <v>51</v>
      </c>
      <c r="E36" s="29" t="s">
        <v>772</v>
      </c>
    </row>
    <row r="37" spans="1:18" ht="153" x14ac:dyDescent="0.2">
      <c r="A37" t="s">
        <v>53</v>
      </c>
      <c r="E37" s="27" t="s">
        <v>137</v>
      </c>
    </row>
    <row r="38" spans="1:18" ht="12.75" customHeight="1" x14ac:dyDescent="0.2">
      <c r="A38" s="5" t="s">
        <v>42</v>
      </c>
      <c r="B38" s="5"/>
      <c r="C38" s="31" t="s">
        <v>77</v>
      </c>
      <c r="D38" s="5"/>
      <c r="E38" s="19" t="s">
        <v>773</v>
      </c>
      <c r="F38" s="5"/>
      <c r="G38" s="5"/>
      <c r="H38" s="5"/>
      <c r="I38" s="32">
        <f>0+Q38</f>
        <v>0</v>
      </c>
      <c r="O38">
        <f>0+R38</f>
        <v>0</v>
      </c>
      <c r="Q38">
        <f>0+I39+I43+I47+I51</f>
        <v>0</v>
      </c>
      <c r="R38">
        <f>0+O39+O43+O47+O51</f>
        <v>0</v>
      </c>
    </row>
    <row r="39" spans="1:18" ht="25.5" x14ac:dyDescent="0.2">
      <c r="A39" s="17" t="s">
        <v>44</v>
      </c>
      <c r="B39" s="21" t="s">
        <v>70</v>
      </c>
      <c r="C39" s="21" t="s">
        <v>774</v>
      </c>
      <c r="D39" s="17" t="s">
        <v>46</v>
      </c>
      <c r="E39" s="22" t="s">
        <v>775</v>
      </c>
      <c r="F39" s="23" t="s">
        <v>192</v>
      </c>
      <c r="G39" s="24">
        <v>29</v>
      </c>
      <c r="H39" s="25"/>
      <c r="I39" s="25">
        <f>ROUND(ROUND(H39,2)*ROUND(G39,3),2)</f>
        <v>0</v>
      </c>
      <c r="O39">
        <f>(I39*21)/100</f>
        <v>0</v>
      </c>
      <c r="P39" t="s">
        <v>22</v>
      </c>
    </row>
    <row r="40" spans="1:18" x14ac:dyDescent="0.2">
      <c r="A40" s="26" t="s">
        <v>49</v>
      </c>
      <c r="E40" s="27" t="s">
        <v>46</v>
      </c>
    </row>
    <row r="41" spans="1:18" ht="51" x14ac:dyDescent="0.2">
      <c r="A41" s="28" t="s">
        <v>51</v>
      </c>
      <c r="E41" s="29" t="s">
        <v>776</v>
      </c>
    </row>
    <row r="42" spans="1:18" x14ac:dyDescent="0.2">
      <c r="A42" t="s">
        <v>53</v>
      </c>
      <c r="E42" s="27" t="s">
        <v>54</v>
      </c>
    </row>
    <row r="43" spans="1:18" x14ac:dyDescent="0.2">
      <c r="A43" s="17" t="s">
        <v>44</v>
      </c>
      <c r="B43" s="21" t="s">
        <v>39</v>
      </c>
      <c r="C43" s="21" t="s">
        <v>777</v>
      </c>
      <c r="D43" s="17" t="s">
        <v>46</v>
      </c>
      <c r="E43" s="22" t="s">
        <v>778</v>
      </c>
      <c r="F43" s="23" t="s">
        <v>192</v>
      </c>
      <c r="G43" s="24">
        <v>0.52200000000000002</v>
      </c>
      <c r="H43" s="25"/>
      <c r="I43" s="25">
        <f>ROUND(ROUND(H43,2)*ROUND(G43,3),2)</f>
        <v>0</v>
      </c>
      <c r="O43">
        <f>(I43*21)/100</f>
        <v>0</v>
      </c>
      <c r="P43" t="s">
        <v>22</v>
      </c>
    </row>
    <row r="44" spans="1:18" x14ac:dyDescent="0.2">
      <c r="A44" s="26" t="s">
        <v>49</v>
      </c>
      <c r="E44" s="27" t="s">
        <v>779</v>
      </c>
    </row>
    <row r="45" spans="1:18" ht="51" x14ac:dyDescent="0.2">
      <c r="A45" s="28" t="s">
        <v>51</v>
      </c>
      <c r="E45" s="29" t="s">
        <v>780</v>
      </c>
    </row>
    <row r="46" spans="1:18" x14ac:dyDescent="0.2">
      <c r="A46" t="s">
        <v>53</v>
      </c>
      <c r="E46" s="27" t="s">
        <v>54</v>
      </c>
    </row>
    <row r="47" spans="1:18" ht="25.5" x14ac:dyDescent="0.2">
      <c r="A47" s="17" t="s">
        <v>44</v>
      </c>
      <c r="B47" s="21" t="s">
        <v>41</v>
      </c>
      <c r="C47" s="21" t="s">
        <v>781</v>
      </c>
      <c r="D47" s="17" t="s">
        <v>46</v>
      </c>
      <c r="E47" s="22" t="s">
        <v>782</v>
      </c>
      <c r="F47" s="23" t="s">
        <v>192</v>
      </c>
      <c r="G47" s="24">
        <v>51.433</v>
      </c>
      <c r="H47" s="25"/>
      <c r="I47" s="25">
        <f>ROUND(ROUND(H47,2)*ROUND(G47,3),2)</f>
        <v>0</v>
      </c>
      <c r="O47">
        <f>(I47*21)/100</f>
        <v>0</v>
      </c>
      <c r="P47" t="s">
        <v>22</v>
      </c>
    </row>
    <row r="48" spans="1:18" x14ac:dyDescent="0.2">
      <c r="A48" s="26" t="s">
        <v>49</v>
      </c>
      <c r="E48" s="27" t="s">
        <v>783</v>
      </c>
    </row>
    <row r="49" spans="1:18" ht="51" x14ac:dyDescent="0.2">
      <c r="A49" s="28" t="s">
        <v>51</v>
      </c>
      <c r="E49" s="29" t="s">
        <v>784</v>
      </c>
    </row>
    <row r="50" spans="1:18" x14ac:dyDescent="0.2">
      <c r="A50" t="s">
        <v>53</v>
      </c>
      <c r="E50" s="27" t="s">
        <v>54</v>
      </c>
    </row>
    <row r="51" spans="1:18" x14ac:dyDescent="0.2">
      <c r="A51" s="17" t="s">
        <v>44</v>
      </c>
      <c r="B51" s="21" t="s">
        <v>77</v>
      </c>
      <c r="C51" s="21" t="s">
        <v>785</v>
      </c>
      <c r="D51" s="17" t="s">
        <v>46</v>
      </c>
      <c r="E51" s="22" t="s">
        <v>786</v>
      </c>
      <c r="F51" s="23" t="s">
        <v>192</v>
      </c>
      <c r="G51" s="24">
        <v>9.7919999999999998</v>
      </c>
      <c r="H51" s="25"/>
      <c r="I51" s="25">
        <f>ROUND(ROUND(H51,2)*ROUND(G51,3),2)</f>
        <v>0</v>
      </c>
      <c r="O51">
        <f>(I51*21)/100</f>
        <v>0</v>
      </c>
      <c r="P51" t="s">
        <v>22</v>
      </c>
    </row>
    <row r="52" spans="1:18" x14ac:dyDescent="0.2">
      <c r="A52" s="26" t="s">
        <v>49</v>
      </c>
      <c r="E52" s="27" t="s">
        <v>787</v>
      </c>
    </row>
    <row r="53" spans="1:18" ht="51" x14ac:dyDescent="0.2">
      <c r="A53" s="28" t="s">
        <v>51</v>
      </c>
      <c r="E53" s="29" t="s">
        <v>788</v>
      </c>
    </row>
    <row r="54" spans="1:18" x14ac:dyDescent="0.2">
      <c r="A54" t="s">
        <v>53</v>
      </c>
      <c r="E54" s="27" t="s">
        <v>54</v>
      </c>
    </row>
    <row r="55" spans="1:18" ht="12.75" customHeight="1" x14ac:dyDescent="0.2">
      <c r="A55" s="5" t="s">
        <v>42</v>
      </c>
      <c r="B55" s="5"/>
      <c r="C55" s="31" t="s">
        <v>34</v>
      </c>
      <c r="D55" s="5"/>
      <c r="E55" s="19" t="s">
        <v>789</v>
      </c>
      <c r="F55" s="5"/>
      <c r="G55" s="5"/>
      <c r="H55" s="5"/>
      <c r="I55" s="32">
        <f>0+Q55</f>
        <v>0</v>
      </c>
      <c r="O55">
        <f>0+R55</f>
        <v>0</v>
      </c>
      <c r="Q55">
        <f>0+I56+I60+I64+I68+I72+I76+I80+I84+I88+I92+I96+I100+I104</f>
        <v>0</v>
      </c>
      <c r="R55">
        <f>0+O56+O60+O64+O68+O72+O76+O80+O84+O88+O92+O96+O100+O104</f>
        <v>0</v>
      </c>
    </row>
    <row r="56" spans="1:18" x14ac:dyDescent="0.2">
      <c r="A56" s="17" t="s">
        <v>44</v>
      </c>
      <c r="B56" s="21" t="s">
        <v>80</v>
      </c>
      <c r="C56" s="21" t="s">
        <v>790</v>
      </c>
      <c r="D56" s="17" t="s">
        <v>46</v>
      </c>
      <c r="E56" s="22" t="s">
        <v>791</v>
      </c>
      <c r="F56" s="23" t="s">
        <v>737</v>
      </c>
      <c r="G56" s="24">
        <v>94.86</v>
      </c>
      <c r="H56" s="25"/>
      <c r="I56" s="25">
        <f>ROUND(ROUND(H56,2)*ROUND(G56,3),2)</f>
        <v>0</v>
      </c>
      <c r="O56">
        <f>(I56*21)/100</f>
        <v>0</v>
      </c>
      <c r="P56" t="s">
        <v>22</v>
      </c>
    </row>
    <row r="57" spans="1:18" x14ac:dyDescent="0.2">
      <c r="A57" s="26" t="s">
        <v>49</v>
      </c>
      <c r="E57" s="27" t="s">
        <v>792</v>
      </c>
    </row>
    <row r="58" spans="1:18" ht="51" x14ac:dyDescent="0.2">
      <c r="A58" s="28" t="s">
        <v>51</v>
      </c>
      <c r="E58" s="29" t="s">
        <v>793</v>
      </c>
    </row>
    <row r="59" spans="1:18" x14ac:dyDescent="0.2">
      <c r="A59" t="s">
        <v>53</v>
      </c>
      <c r="E59" s="27" t="s">
        <v>54</v>
      </c>
    </row>
    <row r="60" spans="1:18" x14ac:dyDescent="0.2">
      <c r="A60" s="17" t="s">
        <v>44</v>
      </c>
      <c r="B60" s="21" t="s">
        <v>83</v>
      </c>
      <c r="C60" s="21" t="s">
        <v>794</v>
      </c>
      <c r="D60" s="17" t="s">
        <v>46</v>
      </c>
      <c r="E60" s="22" t="s">
        <v>795</v>
      </c>
      <c r="F60" s="23" t="s">
        <v>192</v>
      </c>
      <c r="G60" s="24">
        <v>41.375999999999998</v>
      </c>
      <c r="H60" s="25"/>
      <c r="I60" s="25">
        <f>ROUND(ROUND(H60,2)*ROUND(G60,3),2)</f>
        <v>0</v>
      </c>
      <c r="O60">
        <f>(I60*21)/100</f>
        <v>0</v>
      </c>
      <c r="P60" t="s">
        <v>22</v>
      </c>
    </row>
    <row r="61" spans="1:18" x14ac:dyDescent="0.2">
      <c r="A61" s="26" t="s">
        <v>49</v>
      </c>
      <c r="E61" s="27" t="s">
        <v>796</v>
      </c>
    </row>
    <row r="62" spans="1:18" ht="76.5" x14ac:dyDescent="0.2">
      <c r="A62" s="28" t="s">
        <v>51</v>
      </c>
      <c r="E62" s="29" t="s">
        <v>797</v>
      </c>
    </row>
    <row r="63" spans="1:18" x14ac:dyDescent="0.2">
      <c r="A63" t="s">
        <v>53</v>
      </c>
      <c r="E63" s="27" t="s">
        <v>54</v>
      </c>
    </row>
    <row r="64" spans="1:18" x14ac:dyDescent="0.2">
      <c r="A64" s="17" t="s">
        <v>44</v>
      </c>
      <c r="B64" s="21" t="s">
        <v>86</v>
      </c>
      <c r="C64" s="21" t="s">
        <v>798</v>
      </c>
      <c r="D64" s="17" t="s">
        <v>46</v>
      </c>
      <c r="E64" s="22" t="s">
        <v>799</v>
      </c>
      <c r="F64" s="23" t="s">
        <v>737</v>
      </c>
      <c r="G64" s="24">
        <v>86.7</v>
      </c>
      <c r="H64" s="25"/>
      <c r="I64" s="25">
        <f>ROUND(ROUND(H64,2)*ROUND(G64,3),2)</f>
        <v>0</v>
      </c>
      <c r="O64">
        <f>(I64*21)/100</f>
        <v>0</v>
      </c>
      <c r="P64" t="s">
        <v>22</v>
      </c>
    </row>
    <row r="65" spans="1:16" x14ac:dyDescent="0.2">
      <c r="A65" s="26" t="s">
        <v>49</v>
      </c>
      <c r="E65" s="27" t="s">
        <v>46</v>
      </c>
    </row>
    <row r="66" spans="1:16" ht="51" x14ac:dyDescent="0.2">
      <c r="A66" s="28" t="s">
        <v>51</v>
      </c>
      <c r="E66" s="29" t="s">
        <v>800</v>
      </c>
    </row>
    <row r="67" spans="1:16" x14ac:dyDescent="0.2">
      <c r="A67" t="s">
        <v>53</v>
      </c>
      <c r="E67" s="27" t="s">
        <v>54</v>
      </c>
    </row>
    <row r="68" spans="1:16" x14ac:dyDescent="0.2">
      <c r="A68" s="17" t="s">
        <v>44</v>
      </c>
      <c r="B68" s="21" t="s">
        <v>89</v>
      </c>
      <c r="C68" s="21" t="s">
        <v>801</v>
      </c>
      <c r="D68" s="17" t="s">
        <v>46</v>
      </c>
      <c r="E68" s="22" t="s">
        <v>802</v>
      </c>
      <c r="F68" s="23" t="s">
        <v>737</v>
      </c>
      <c r="G68" s="24">
        <v>320.8</v>
      </c>
      <c r="H68" s="25"/>
      <c r="I68" s="25">
        <f>ROUND(ROUND(H68,2)*ROUND(G68,3),2)</f>
        <v>0</v>
      </c>
      <c r="O68">
        <f>(I68*21)/100</f>
        <v>0</v>
      </c>
      <c r="P68" t="s">
        <v>22</v>
      </c>
    </row>
    <row r="69" spans="1:16" x14ac:dyDescent="0.2">
      <c r="A69" s="26" t="s">
        <v>49</v>
      </c>
      <c r="E69" s="27" t="s">
        <v>46</v>
      </c>
    </row>
    <row r="70" spans="1:16" ht="51" x14ac:dyDescent="0.2">
      <c r="A70" s="28" t="s">
        <v>51</v>
      </c>
      <c r="E70" s="29" t="s">
        <v>803</v>
      </c>
    </row>
    <row r="71" spans="1:16" x14ac:dyDescent="0.2">
      <c r="A71" t="s">
        <v>53</v>
      </c>
      <c r="E71" s="27" t="s">
        <v>54</v>
      </c>
    </row>
    <row r="72" spans="1:16" x14ac:dyDescent="0.2">
      <c r="A72" s="17" t="s">
        <v>44</v>
      </c>
      <c r="B72" s="21" t="s">
        <v>92</v>
      </c>
      <c r="C72" s="21" t="s">
        <v>804</v>
      </c>
      <c r="D72" s="17" t="s">
        <v>46</v>
      </c>
      <c r="E72" s="22" t="s">
        <v>805</v>
      </c>
      <c r="F72" s="23" t="s">
        <v>192</v>
      </c>
      <c r="G72" s="24">
        <v>12.832000000000001</v>
      </c>
      <c r="H72" s="25"/>
      <c r="I72" s="25">
        <f>ROUND(ROUND(H72,2)*ROUND(G72,3),2)</f>
        <v>0</v>
      </c>
      <c r="O72">
        <f>(I72*21)/100</f>
        <v>0</v>
      </c>
      <c r="P72" t="s">
        <v>22</v>
      </c>
    </row>
    <row r="73" spans="1:16" x14ac:dyDescent="0.2">
      <c r="A73" s="26" t="s">
        <v>49</v>
      </c>
      <c r="E73" s="27" t="s">
        <v>806</v>
      </c>
    </row>
    <row r="74" spans="1:16" ht="51" x14ac:dyDescent="0.2">
      <c r="A74" s="28" t="s">
        <v>51</v>
      </c>
      <c r="E74" s="29" t="s">
        <v>807</v>
      </c>
    </row>
    <row r="75" spans="1:16" x14ac:dyDescent="0.2">
      <c r="A75" t="s">
        <v>53</v>
      </c>
      <c r="E75" s="27" t="s">
        <v>54</v>
      </c>
    </row>
    <row r="76" spans="1:16" x14ac:dyDescent="0.2">
      <c r="A76" s="17" t="s">
        <v>44</v>
      </c>
      <c r="B76" s="21" t="s">
        <v>95</v>
      </c>
      <c r="C76" s="21" t="s">
        <v>808</v>
      </c>
      <c r="D76" s="17" t="s">
        <v>46</v>
      </c>
      <c r="E76" s="22" t="s">
        <v>809</v>
      </c>
      <c r="F76" s="23" t="s">
        <v>192</v>
      </c>
      <c r="G76" s="24">
        <v>6.9359999999999999</v>
      </c>
      <c r="H76" s="25"/>
      <c r="I76" s="25">
        <f>ROUND(ROUND(H76,2)*ROUND(G76,3),2)</f>
        <v>0</v>
      </c>
      <c r="O76">
        <f>(I76*21)/100</f>
        <v>0</v>
      </c>
      <c r="P76" t="s">
        <v>22</v>
      </c>
    </row>
    <row r="77" spans="1:16" x14ac:dyDescent="0.2">
      <c r="A77" s="26" t="s">
        <v>49</v>
      </c>
      <c r="E77" s="27" t="s">
        <v>806</v>
      </c>
    </row>
    <row r="78" spans="1:16" ht="51" x14ac:dyDescent="0.2">
      <c r="A78" s="28" t="s">
        <v>51</v>
      </c>
      <c r="E78" s="29" t="s">
        <v>810</v>
      </c>
    </row>
    <row r="79" spans="1:16" x14ac:dyDescent="0.2">
      <c r="A79" t="s">
        <v>53</v>
      </c>
      <c r="E79" s="27" t="s">
        <v>54</v>
      </c>
    </row>
    <row r="80" spans="1:16" x14ac:dyDescent="0.2">
      <c r="A80" s="17" t="s">
        <v>44</v>
      </c>
      <c r="B80" s="21" t="s">
        <v>98</v>
      </c>
      <c r="C80" s="21" t="s">
        <v>811</v>
      </c>
      <c r="D80" s="17" t="s">
        <v>46</v>
      </c>
      <c r="E80" s="22" t="s">
        <v>812</v>
      </c>
      <c r="F80" s="23" t="s">
        <v>192</v>
      </c>
      <c r="G80" s="24">
        <v>6.4160000000000004</v>
      </c>
      <c r="H80" s="25"/>
      <c r="I80" s="25">
        <f>ROUND(ROUND(H80,2)*ROUND(G80,3),2)</f>
        <v>0</v>
      </c>
      <c r="O80">
        <f>(I80*21)/100</f>
        <v>0</v>
      </c>
      <c r="P80" t="s">
        <v>22</v>
      </c>
    </row>
    <row r="81" spans="1:16" x14ac:dyDescent="0.2">
      <c r="A81" s="26" t="s">
        <v>49</v>
      </c>
      <c r="E81" s="27" t="s">
        <v>813</v>
      </c>
    </row>
    <row r="82" spans="1:16" ht="51" x14ac:dyDescent="0.2">
      <c r="A82" s="28" t="s">
        <v>51</v>
      </c>
      <c r="E82" s="29" t="s">
        <v>814</v>
      </c>
    </row>
    <row r="83" spans="1:16" x14ac:dyDescent="0.2">
      <c r="A83" t="s">
        <v>53</v>
      </c>
      <c r="E83" s="27" t="s">
        <v>54</v>
      </c>
    </row>
    <row r="84" spans="1:16" x14ac:dyDescent="0.2">
      <c r="A84" s="17" t="s">
        <v>44</v>
      </c>
      <c r="B84" s="21" t="s">
        <v>101</v>
      </c>
      <c r="C84" s="21" t="s">
        <v>815</v>
      </c>
      <c r="D84" s="17" t="s">
        <v>46</v>
      </c>
      <c r="E84" s="22" t="s">
        <v>816</v>
      </c>
      <c r="F84" s="23" t="s">
        <v>737</v>
      </c>
      <c r="G84" s="24">
        <v>8.4</v>
      </c>
      <c r="H84" s="25"/>
      <c r="I84" s="25">
        <f>ROUND(ROUND(H84,2)*ROUND(G84,3),2)</f>
        <v>0</v>
      </c>
      <c r="O84">
        <f>(I84*21)/100</f>
        <v>0</v>
      </c>
      <c r="P84" t="s">
        <v>22</v>
      </c>
    </row>
    <row r="85" spans="1:16" x14ac:dyDescent="0.2">
      <c r="A85" s="26" t="s">
        <v>49</v>
      </c>
      <c r="E85" s="27" t="s">
        <v>817</v>
      </c>
    </row>
    <row r="86" spans="1:16" ht="51" x14ac:dyDescent="0.2">
      <c r="A86" s="28" t="s">
        <v>51</v>
      </c>
      <c r="E86" s="29" t="s">
        <v>818</v>
      </c>
    </row>
    <row r="87" spans="1:16" x14ac:dyDescent="0.2">
      <c r="A87" t="s">
        <v>53</v>
      </c>
      <c r="E87" s="27" t="s">
        <v>46</v>
      </c>
    </row>
    <row r="88" spans="1:16" x14ac:dyDescent="0.2">
      <c r="A88" s="17" t="s">
        <v>44</v>
      </c>
      <c r="B88" s="21" t="s">
        <v>104</v>
      </c>
      <c r="C88" s="21" t="s">
        <v>819</v>
      </c>
      <c r="D88" s="17" t="s">
        <v>46</v>
      </c>
      <c r="E88" s="22" t="s">
        <v>820</v>
      </c>
      <c r="F88" s="23" t="s">
        <v>737</v>
      </c>
      <c r="G88" s="24">
        <v>46.3</v>
      </c>
      <c r="H88" s="25"/>
      <c r="I88" s="25">
        <f>ROUND(ROUND(H88,2)*ROUND(G88,3),2)</f>
        <v>0</v>
      </c>
      <c r="O88">
        <f>(I88*21)/100</f>
        <v>0</v>
      </c>
      <c r="P88" t="s">
        <v>22</v>
      </c>
    </row>
    <row r="89" spans="1:16" x14ac:dyDescent="0.2">
      <c r="A89" s="26" t="s">
        <v>49</v>
      </c>
      <c r="E89" s="27" t="s">
        <v>821</v>
      </c>
    </row>
    <row r="90" spans="1:16" ht="51" x14ac:dyDescent="0.2">
      <c r="A90" s="28" t="s">
        <v>51</v>
      </c>
      <c r="E90" s="29" t="s">
        <v>822</v>
      </c>
    </row>
    <row r="91" spans="1:16" x14ac:dyDescent="0.2">
      <c r="A91" t="s">
        <v>53</v>
      </c>
      <c r="E91" s="27" t="s">
        <v>46</v>
      </c>
    </row>
    <row r="92" spans="1:16" x14ac:dyDescent="0.2">
      <c r="A92" s="17" t="s">
        <v>44</v>
      </c>
      <c r="B92" s="21" t="s">
        <v>107</v>
      </c>
      <c r="C92" s="21" t="s">
        <v>823</v>
      </c>
      <c r="D92" s="17" t="s">
        <v>46</v>
      </c>
      <c r="E92" s="22" t="s">
        <v>824</v>
      </c>
      <c r="F92" s="23" t="s">
        <v>737</v>
      </c>
      <c r="G92" s="24">
        <v>4.32</v>
      </c>
      <c r="H92" s="25"/>
      <c r="I92" s="25">
        <f>ROUND(ROUND(H92,2)*ROUND(G92,3),2)</f>
        <v>0</v>
      </c>
      <c r="O92">
        <f>(I92*21)/100</f>
        <v>0</v>
      </c>
      <c r="P92" t="s">
        <v>22</v>
      </c>
    </row>
    <row r="93" spans="1:16" x14ac:dyDescent="0.2">
      <c r="A93" s="26" t="s">
        <v>49</v>
      </c>
      <c r="E93" s="27" t="s">
        <v>825</v>
      </c>
    </row>
    <row r="94" spans="1:16" ht="51" x14ac:dyDescent="0.2">
      <c r="A94" s="28" t="s">
        <v>51</v>
      </c>
      <c r="E94" s="29" t="s">
        <v>826</v>
      </c>
    </row>
    <row r="95" spans="1:16" x14ac:dyDescent="0.2">
      <c r="A95" t="s">
        <v>53</v>
      </c>
      <c r="E95" s="27" t="s">
        <v>46</v>
      </c>
    </row>
    <row r="96" spans="1:16" ht="25.5" x14ac:dyDescent="0.2">
      <c r="A96" s="17" t="s">
        <v>44</v>
      </c>
      <c r="B96" s="21" t="s">
        <v>110</v>
      </c>
      <c r="C96" s="21" t="s">
        <v>827</v>
      </c>
      <c r="D96" s="17" t="s">
        <v>46</v>
      </c>
      <c r="E96" s="22" t="s">
        <v>828</v>
      </c>
      <c r="F96" s="23" t="s">
        <v>737</v>
      </c>
      <c r="G96" s="24">
        <v>8.4</v>
      </c>
      <c r="H96" s="25"/>
      <c r="I96" s="25">
        <f>ROUND(ROUND(H96,2)*ROUND(G96,3),2)</f>
        <v>0</v>
      </c>
      <c r="O96">
        <f>(I96*21)/100</f>
        <v>0</v>
      </c>
      <c r="P96" t="s">
        <v>22</v>
      </c>
    </row>
    <row r="97" spans="1:18" x14ac:dyDescent="0.2">
      <c r="A97" s="26" t="s">
        <v>49</v>
      </c>
      <c r="E97" s="27" t="s">
        <v>829</v>
      </c>
    </row>
    <row r="98" spans="1:18" ht="51" x14ac:dyDescent="0.2">
      <c r="A98" s="28" t="s">
        <v>51</v>
      </c>
      <c r="E98" s="29" t="s">
        <v>830</v>
      </c>
    </row>
    <row r="99" spans="1:18" x14ac:dyDescent="0.2">
      <c r="A99" t="s">
        <v>53</v>
      </c>
      <c r="E99" s="27" t="s">
        <v>46</v>
      </c>
    </row>
    <row r="100" spans="1:18" ht="25.5" x14ac:dyDescent="0.2">
      <c r="A100" s="17" t="s">
        <v>44</v>
      </c>
      <c r="B100" s="21" t="s">
        <v>113</v>
      </c>
      <c r="C100" s="21" t="s">
        <v>831</v>
      </c>
      <c r="D100" s="17" t="s">
        <v>46</v>
      </c>
      <c r="E100" s="22" t="s">
        <v>832</v>
      </c>
      <c r="F100" s="23" t="s">
        <v>737</v>
      </c>
      <c r="G100" s="24">
        <v>1.6</v>
      </c>
      <c r="H100" s="25"/>
      <c r="I100" s="25">
        <f>ROUND(ROUND(H100,2)*ROUND(G100,3),2)</f>
        <v>0</v>
      </c>
      <c r="O100">
        <f>(I100*21)/100</f>
        <v>0</v>
      </c>
      <c r="P100" t="s">
        <v>22</v>
      </c>
    </row>
    <row r="101" spans="1:18" x14ac:dyDescent="0.2">
      <c r="A101" s="26" t="s">
        <v>49</v>
      </c>
      <c r="E101" s="27" t="s">
        <v>833</v>
      </c>
    </row>
    <row r="102" spans="1:18" ht="51" x14ac:dyDescent="0.2">
      <c r="A102" s="28" t="s">
        <v>51</v>
      </c>
      <c r="E102" s="29" t="s">
        <v>834</v>
      </c>
    </row>
    <row r="103" spans="1:18" x14ac:dyDescent="0.2">
      <c r="A103" t="s">
        <v>53</v>
      </c>
      <c r="E103" s="27" t="s">
        <v>46</v>
      </c>
    </row>
    <row r="104" spans="1:18" x14ac:dyDescent="0.2">
      <c r="A104" s="17" t="s">
        <v>44</v>
      </c>
      <c r="B104" s="21" t="s">
        <v>116</v>
      </c>
      <c r="C104" s="21" t="s">
        <v>835</v>
      </c>
      <c r="D104" s="17" t="s">
        <v>46</v>
      </c>
      <c r="E104" s="22" t="s">
        <v>836</v>
      </c>
      <c r="F104" s="23" t="s">
        <v>60</v>
      </c>
      <c r="G104" s="24">
        <v>38</v>
      </c>
      <c r="H104" s="25"/>
      <c r="I104" s="25">
        <f>ROUND(ROUND(H104,2)*ROUND(G104,3),2)</f>
        <v>0</v>
      </c>
      <c r="O104">
        <f>(I104*21)/100</f>
        <v>0</v>
      </c>
      <c r="P104" t="s">
        <v>22</v>
      </c>
    </row>
    <row r="105" spans="1:18" x14ac:dyDescent="0.2">
      <c r="A105" s="26" t="s">
        <v>49</v>
      </c>
      <c r="E105" s="27" t="s">
        <v>837</v>
      </c>
    </row>
    <row r="106" spans="1:18" ht="51" x14ac:dyDescent="0.2">
      <c r="A106" s="28" t="s">
        <v>51</v>
      </c>
      <c r="E106" s="29" t="s">
        <v>838</v>
      </c>
    </row>
    <row r="107" spans="1:18" x14ac:dyDescent="0.2">
      <c r="A107" t="s">
        <v>53</v>
      </c>
      <c r="E107" s="27" t="s">
        <v>46</v>
      </c>
    </row>
    <row r="108" spans="1:18" ht="12.75" customHeight="1" x14ac:dyDescent="0.2">
      <c r="A108" s="5" t="s">
        <v>42</v>
      </c>
      <c r="B108" s="5"/>
      <c r="C108" s="31" t="s">
        <v>70</v>
      </c>
      <c r="D108" s="5"/>
      <c r="E108" s="19" t="s">
        <v>839</v>
      </c>
      <c r="F108" s="5"/>
      <c r="G108" s="5"/>
      <c r="H108" s="5"/>
      <c r="I108" s="32">
        <f>0+Q108</f>
        <v>0</v>
      </c>
      <c r="O108">
        <f>0+R108</f>
        <v>0</v>
      </c>
      <c r="Q108">
        <f>0+I109</f>
        <v>0</v>
      </c>
      <c r="R108">
        <f>0+O109</f>
        <v>0</v>
      </c>
    </row>
    <row r="109" spans="1:18" x14ac:dyDescent="0.2">
      <c r="A109" s="17" t="s">
        <v>44</v>
      </c>
      <c r="B109" s="21" t="s">
        <v>119</v>
      </c>
      <c r="C109" s="21" t="s">
        <v>840</v>
      </c>
      <c r="D109" s="17" t="s">
        <v>46</v>
      </c>
      <c r="E109" s="22" t="s">
        <v>841</v>
      </c>
      <c r="F109" s="23" t="s">
        <v>57</v>
      </c>
      <c r="G109" s="24">
        <v>1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8" x14ac:dyDescent="0.2">
      <c r="A110" s="26" t="s">
        <v>49</v>
      </c>
      <c r="E110" s="27" t="s">
        <v>46</v>
      </c>
    </row>
    <row r="111" spans="1:18" ht="51" x14ac:dyDescent="0.2">
      <c r="A111" s="28" t="s">
        <v>51</v>
      </c>
      <c r="E111" s="29" t="s">
        <v>754</v>
      </c>
    </row>
    <row r="112" spans="1:18" x14ac:dyDescent="0.2">
      <c r="A112" t="s">
        <v>53</v>
      </c>
      <c r="E112" s="27" t="s">
        <v>54</v>
      </c>
    </row>
    <row r="113" spans="1:18" ht="12.75" customHeight="1" x14ac:dyDescent="0.2">
      <c r="A113" s="5" t="s">
        <v>42</v>
      </c>
      <c r="B113" s="5"/>
      <c r="C113" s="31" t="s">
        <v>39</v>
      </c>
      <c r="D113" s="5"/>
      <c r="E113" s="19" t="s">
        <v>842</v>
      </c>
      <c r="F113" s="5"/>
      <c r="G113" s="5"/>
      <c r="H113" s="5"/>
      <c r="I113" s="32">
        <f>0+Q113</f>
        <v>0</v>
      </c>
      <c r="O113">
        <f>0+R113</f>
        <v>0</v>
      </c>
      <c r="Q113">
        <f>0+I114+I118+I122+I126+I130+I134</f>
        <v>0</v>
      </c>
      <c r="R113">
        <f>0+O114+O118+O122+O126+O130+O134</f>
        <v>0</v>
      </c>
    </row>
    <row r="114" spans="1:18" ht="25.5" x14ac:dyDescent="0.2">
      <c r="A114" s="17" t="s">
        <v>44</v>
      </c>
      <c r="B114" s="21" t="s">
        <v>122</v>
      </c>
      <c r="C114" s="21" t="s">
        <v>843</v>
      </c>
      <c r="D114" s="17" t="s">
        <v>46</v>
      </c>
      <c r="E114" s="22" t="s">
        <v>844</v>
      </c>
      <c r="F114" s="23" t="s">
        <v>737</v>
      </c>
      <c r="G114" s="24">
        <v>13.813000000000001</v>
      </c>
      <c r="H114" s="25"/>
      <c r="I114" s="25">
        <f>ROUND(ROUND(H114,2)*ROUND(G114,3),2)</f>
        <v>0</v>
      </c>
      <c r="O114">
        <f>(I114*21)/100</f>
        <v>0</v>
      </c>
      <c r="P114" t="s">
        <v>22</v>
      </c>
    </row>
    <row r="115" spans="1:18" x14ac:dyDescent="0.2">
      <c r="A115" s="26" t="s">
        <v>49</v>
      </c>
      <c r="E115" s="27" t="s">
        <v>46</v>
      </c>
    </row>
    <row r="116" spans="1:18" ht="51" x14ac:dyDescent="0.2">
      <c r="A116" s="28" t="s">
        <v>51</v>
      </c>
      <c r="E116" s="29" t="s">
        <v>845</v>
      </c>
    </row>
    <row r="117" spans="1:18" x14ac:dyDescent="0.2">
      <c r="A117" t="s">
        <v>53</v>
      </c>
      <c r="E117" s="27" t="s">
        <v>54</v>
      </c>
    </row>
    <row r="118" spans="1:18" x14ac:dyDescent="0.2">
      <c r="A118" s="17" t="s">
        <v>44</v>
      </c>
      <c r="B118" s="21" t="s">
        <v>125</v>
      </c>
      <c r="C118" s="21" t="s">
        <v>846</v>
      </c>
      <c r="D118" s="17" t="s">
        <v>46</v>
      </c>
      <c r="E118" s="22" t="s">
        <v>847</v>
      </c>
      <c r="F118" s="23" t="s">
        <v>60</v>
      </c>
      <c r="G118" s="24">
        <v>39.4</v>
      </c>
      <c r="H118" s="25"/>
      <c r="I118" s="25">
        <f>ROUND(ROUND(H118,2)*ROUND(G118,3),2)</f>
        <v>0</v>
      </c>
      <c r="O118">
        <f>(I118*21)/100</f>
        <v>0</v>
      </c>
      <c r="P118" t="s">
        <v>22</v>
      </c>
    </row>
    <row r="119" spans="1:18" x14ac:dyDescent="0.2">
      <c r="A119" s="26" t="s">
        <v>49</v>
      </c>
      <c r="E119" s="27" t="s">
        <v>848</v>
      </c>
    </row>
    <row r="120" spans="1:18" ht="51" x14ac:dyDescent="0.2">
      <c r="A120" s="28" t="s">
        <v>51</v>
      </c>
      <c r="E120" s="29" t="s">
        <v>849</v>
      </c>
    </row>
    <row r="121" spans="1:18" x14ac:dyDescent="0.2">
      <c r="A121" t="s">
        <v>53</v>
      </c>
      <c r="E121" s="27" t="s">
        <v>54</v>
      </c>
    </row>
    <row r="122" spans="1:18" x14ac:dyDescent="0.2">
      <c r="A122" s="17" t="s">
        <v>44</v>
      </c>
      <c r="B122" s="21" t="s">
        <v>128</v>
      </c>
      <c r="C122" s="21" t="s">
        <v>850</v>
      </c>
      <c r="D122" s="17" t="s">
        <v>46</v>
      </c>
      <c r="E122" s="22" t="s">
        <v>851</v>
      </c>
      <c r="F122" s="23" t="s">
        <v>60</v>
      </c>
      <c r="G122" s="24">
        <v>41.1</v>
      </c>
      <c r="H122" s="25"/>
      <c r="I122" s="25">
        <f>ROUND(ROUND(H122,2)*ROUND(G122,3),2)</f>
        <v>0</v>
      </c>
      <c r="O122">
        <f>(I122*21)/100</f>
        <v>0</v>
      </c>
      <c r="P122" t="s">
        <v>22</v>
      </c>
    </row>
    <row r="123" spans="1:18" x14ac:dyDescent="0.2">
      <c r="A123" s="26" t="s">
        <v>49</v>
      </c>
      <c r="E123" s="27" t="s">
        <v>852</v>
      </c>
    </row>
    <row r="124" spans="1:18" ht="51" x14ac:dyDescent="0.2">
      <c r="A124" s="28" t="s">
        <v>51</v>
      </c>
      <c r="E124" s="29" t="s">
        <v>853</v>
      </c>
    </row>
    <row r="125" spans="1:18" x14ac:dyDescent="0.2">
      <c r="A125" t="s">
        <v>53</v>
      </c>
      <c r="E125" s="27" t="s">
        <v>54</v>
      </c>
    </row>
    <row r="126" spans="1:18" x14ac:dyDescent="0.2">
      <c r="A126" s="17" t="s">
        <v>44</v>
      </c>
      <c r="B126" s="21" t="s">
        <v>132</v>
      </c>
      <c r="C126" s="21" t="s">
        <v>854</v>
      </c>
      <c r="D126" s="17" t="s">
        <v>46</v>
      </c>
      <c r="E126" s="22" t="s">
        <v>855</v>
      </c>
      <c r="F126" s="23" t="s">
        <v>60</v>
      </c>
      <c r="G126" s="24">
        <v>22.1</v>
      </c>
      <c r="H126" s="25"/>
      <c r="I126" s="25">
        <f>ROUND(ROUND(H126,2)*ROUND(G126,3),2)</f>
        <v>0</v>
      </c>
      <c r="O126">
        <f>(I126*21)/100</f>
        <v>0</v>
      </c>
      <c r="P126" t="s">
        <v>22</v>
      </c>
    </row>
    <row r="127" spans="1:18" x14ac:dyDescent="0.2">
      <c r="A127" s="26" t="s">
        <v>49</v>
      </c>
      <c r="E127" s="27" t="s">
        <v>856</v>
      </c>
    </row>
    <row r="128" spans="1:18" ht="51" x14ac:dyDescent="0.2">
      <c r="A128" s="28" t="s">
        <v>51</v>
      </c>
      <c r="E128" s="29" t="s">
        <v>857</v>
      </c>
    </row>
    <row r="129" spans="1:16" x14ac:dyDescent="0.2">
      <c r="A129" t="s">
        <v>53</v>
      </c>
      <c r="E129" s="27" t="s">
        <v>54</v>
      </c>
    </row>
    <row r="130" spans="1:16" x14ac:dyDescent="0.2">
      <c r="A130" s="17" t="s">
        <v>44</v>
      </c>
      <c r="B130" s="21" t="s">
        <v>138</v>
      </c>
      <c r="C130" s="21" t="s">
        <v>858</v>
      </c>
      <c r="D130" s="17" t="s">
        <v>46</v>
      </c>
      <c r="E130" s="22" t="s">
        <v>859</v>
      </c>
      <c r="F130" s="23" t="s">
        <v>737</v>
      </c>
      <c r="G130" s="24">
        <v>36.287999999999997</v>
      </c>
      <c r="H130" s="25"/>
      <c r="I130" s="25">
        <f>ROUND(ROUND(H130,2)*ROUND(G130,3),2)</f>
        <v>0</v>
      </c>
      <c r="O130">
        <f>(I130*21)/100</f>
        <v>0</v>
      </c>
      <c r="P130" t="s">
        <v>22</v>
      </c>
    </row>
    <row r="131" spans="1:16" x14ac:dyDescent="0.2">
      <c r="A131" s="26" t="s">
        <v>49</v>
      </c>
      <c r="E131" s="27" t="s">
        <v>860</v>
      </c>
    </row>
    <row r="132" spans="1:16" ht="51" x14ac:dyDescent="0.2">
      <c r="A132" s="28" t="s">
        <v>51</v>
      </c>
      <c r="E132" s="29" t="s">
        <v>861</v>
      </c>
    </row>
    <row r="133" spans="1:16" x14ac:dyDescent="0.2">
      <c r="A133" t="s">
        <v>53</v>
      </c>
      <c r="E133" s="27" t="s">
        <v>54</v>
      </c>
    </row>
    <row r="134" spans="1:16" x14ac:dyDescent="0.2">
      <c r="A134" s="17" t="s">
        <v>44</v>
      </c>
      <c r="B134" s="21" t="s">
        <v>141</v>
      </c>
      <c r="C134" s="21" t="s">
        <v>862</v>
      </c>
      <c r="D134" s="17" t="s">
        <v>46</v>
      </c>
      <c r="E134" s="22" t="s">
        <v>863</v>
      </c>
      <c r="F134" s="23" t="s">
        <v>737</v>
      </c>
      <c r="G134" s="24">
        <v>33.6</v>
      </c>
      <c r="H134" s="25"/>
      <c r="I134" s="25">
        <f>ROUND(ROUND(H134,2)*ROUND(G134,3),2)</f>
        <v>0</v>
      </c>
      <c r="O134">
        <f>(I134*21)/100</f>
        <v>0</v>
      </c>
      <c r="P134" t="s">
        <v>22</v>
      </c>
    </row>
    <row r="135" spans="1:16" x14ac:dyDescent="0.2">
      <c r="A135" s="26" t="s">
        <v>49</v>
      </c>
      <c r="E135" s="27" t="s">
        <v>864</v>
      </c>
    </row>
    <row r="136" spans="1:16" ht="51" x14ac:dyDescent="0.2">
      <c r="A136" s="28" t="s">
        <v>51</v>
      </c>
      <c r="E136" s="29" t="s">
        <v>865</v>
      </c>
    </row>
    <row r="137" spans="1:16" x14ac:dyDescent="0.2">
      <c r="A137" t="s">
        <v>53</v>
      </c>
      <c r="E137" s="27" t="s">
        <v>46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866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866</v>
      </c>
      <c r="D4" s="39"/>
      <c r="E4" s="13" t="s">
        <v>867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868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44</v>
      </c>
      <c r="B9" s="21" t="s">
        <v>28</v>
      </c>
      <c r="C9" s="21" t="s">
        <v>869</v>
      </c>
      <c r="D9" s="17" t="s">
        <v>46</v>
      </c>
      <c r="E9" s="22" t="s">
        <v>870</v>
      </c>
      <c r="F9" s="23" t="s">
        <v>57</v>
      </c>
      <c r="G9" s="24">
        <v>2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46</v>
      </c>
    </row>
    <row r="11" spans="1:18" x14ac:dyDescent="0.2">
      <c r="A11" s="28" t="s">
        <v>51</v>
      </c>
      <c r="E11" s="29" t="s">
        <v>871</v>
      </c>
    </row>
    <row r="12" spans="1:18" ht="51" x14ac:dyDescent="0.2">
      <c r="A12" t="s">
        <v>53</v>
      </c>
      <c r="E12" s="27" t="s">
        <v>510</v>
      </c>
    </row>
    <row r="13" spans="1:18" x14ac:dyDescent="0.2">
      <c r="A13" s="17" t="s">
        <v>44</v>
      </c>
      <c r="B13" s="21" t="s">
        <v>22</v>
      </c>
      <c r="C13" s="21" t="s">
        <v>872</v>
      </c>
      <c r="D13" s="17" t="s">
        <v>46</v>
      </c>
      <c r="E13" s="22" t="s">
        <v>873</v>
      </c>
      <c r="F13" s="23" t="s">
        <v>874</v>
      </c>
      <c r="G13" s="24">
        <v>8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871</v>
      </c>
    </row>
    <row r="16" spans="1:18" ht="25.5" x14ac:dyDescent="0.2">
      <c r="A16" t="s">
        <v>53</v>
      </c>
      <c r="E16" s="27" t="s">
        <v>875</v>
      </c>
    </row>
    <row r="17" spans="1:16" ht="25.5" x14ac:dyDescent="0.2">
      <c r="A17" s="17" t="s">
        <v>44</v>
      </c>
      <c r="B17" s="21" t="s">
        <v>21</v>
      </c>
      <c r="C17" s="21" t="s">
        <v>876</v>
      </c>
      <c r="D17" s="17" t="s">
        <v>46</v>
      </c>
      <c r="E17" s="22" t="s">
        <v>877</v>
      </c>
      <c r="F17" s="23" t="s">
        <v>57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871</v>
      </c>
    </row>
    <row r="20" spans="1:16" ht="38.25" x14ac:dyDescent="0.2">
      <c r="A20" t="s">
        <v>53</v>
      </c>
      <c r="E20" s="27" t="s">
        <v>878</v>
      </c>
    </row>
    <row r="21" spans="1:16" x14ac:dyDescent="0.2">
      <c r="A21" s="17" t="s">
        <v>44</v>
      </c>
      <c r="B21" s="21" t="s">
        <v>32</v>
      </c>
      <c r="C21" s="21" t="s">
        <v>73</v>
      </c>
      <c r="D21" s="17" t="s">
        <v>46</v>
      </c>
      <c r="E21" s="22" t="s">
        <v>74</v>
      </c>
      <c r="F21" s="23" t="s">
        <v>48</v>
      </c>
      <c r="G21" s="24">
        <v>4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871</v>
      </c>
    </row>
    <row r="24" spans="1:16" ht="25.5" x14ac:dyDescent="0.2">
      <c r="A24" t="s">
        <v>53</v>
      </c>
      <c r="E24" s="27" t="s">
        <v>879</v>
      </c>
    </row>
    <row r="25" spans="1:16" x14ac:dyDescent="0.2">
      <c r="A25" s="17" t="s">
        <v>44</v>
      </c>
      <c r="B25" s="21" t="s">
        <v>34</v>
      </c>
      <c r="C25" s="21" t="s">
        <v>880</v>
      </c>
      <c r="D25" s="17" t="s">
        <v>46</v>
      </c>
      <c r="E25" s="22" t="s">
        <v>881</v>
      </c>
      <c r="F25" s="23" t="s">
        <v>48</v>
      </c>
      <c r="G25" s="24">
        <v>4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871</v>
      </c>
    </row>
    <row r="28" spans="1:16" ht="25.5" x14ac:dyDescent="0.2">
      <c r="A28" t="s">
        <v>53</v>
      </c>
      <c r="E28" s="27" t="s">
        <v>882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2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883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883</v>
      </c>
      <c r="D4" s="39"/>
      <c r="E4" s="13" t="s">
        <v>884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885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</f>
        <v>0</v>
      </c>
    </row>
    <row r="9" spans="1:18" x14ac:dyDescent="0.2">
      <c r="A9" s="17" t="s">
        <v>44</v>
      </c>
      <c r="B9" s="21" t="s">
        <v>28</v>
      </c>
      <c r="C9" s="21" t="s">
        <v>886</v>
      </c>
      <c r="D9" s="17" t="s">
        <v>46</v>
      </c>
      <c r="E9" s="22" t="s">
        <v>887</v>
      </c>
      <c r="F9" s="23" t="s">
        <v>192</v>
      </c>
      <c r="G9" s="24">
        <v>2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46</v>
      </c>
    </row>
    <row r="11" spans="1:18" x14ac:dyDescent="0.2">
      <c r="A11" s="28" t="s">
        <v>51</v>
      </c>
      <c r="E11" s="29" t="s">
        <v>871</v>
      </c>
    </row>
    <row r="12" spans="1:18" ht="38.25" x14ac:dyDescent="0.2">
      <c r="A12" t="s">
        <v>53</v>
      </c>
      <c r="E12" s="27" t="s">
        <v>888</v>
      </c>
    </row>
    <row r="13" spans="1:18" x14ac:dyDescent="0.2">
      <c r="A13" s="17" t="s">
        <v>44</v>
      </c>
      <c r="B13" s="21" t="s">
        <v>22</v>
      </c>
      <c r="C13" s="21" t="s">
        <v>197</v>
      </c>
      <c r="D13" s="17" t="s">
        <v>46</v>
      </c>
      <c r="E13" s="22" t="s">
        <v>198</v>
      </c>
      <c r="F13" s="23" t="s">
        <v>192</v>
      </c>
      <c r="G13" s="24">
        <v>43.4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871</v>
      </c>
    </row>
    <row r="16" spans="1:18" ht="38.25" x14ac:dyDescent="0.2">
      <c r="A16" t="s">
        <v>53</v>
      </c>
      <c r="E16" s="27" t="s">
        <v>888</v>
      </c>
    </row>
    <row r="17" spans="1:16" x14ac:dyDescent="0.2">
      <c r="A17" s="17" t="s">
        <v>44</v>
      </c>
      <c r="B17" s="21" t="s">
        <v>21</v>
      </c>
      <c r="C17" s="21" t="s">
        <v>200</v>
      </c>
      <c r="D17" s="17" t="s">
        <v>46</v>
      </c>
      <c r="E17" s="22" t="s">
        <v>201</v>
      </c>
      <c r="F17" s="23" t="s">
        <v>192</v>
      </c>
      <c r="G17" s="24">
        <v>43.4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871</v>
      </c>
    </row>
    <row r="20" spans="1:16" ht="38.25" x14ac:dyDescent="0.2">
      <c r="A20" t="s">
        <v>53</v>
      </c>
      <c r="E20" s="27" t="s">
        <v>888</v>
      </c>
    </row>
    <row r="21" spans="1:16" x14ac:dyDescent="0.2">
      <c r="A21" s="17" t="s">
        <v>44</v>
      </c>
      <c r="B21" s="21" t="s">
        <v>32</v>
      </c>
      <c r="C21" s="21" t="s">
        <v>889</v>
      </c>
      <c r="D21" s="17" t="s">
        <v>46</v>
      </c>
      <c r="E21" s="22" t="s">
        <v>178</v>
      </c>
      <c r="F21" s="23" t="s">
        <v>179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871</v>
      </c>
    </row>
    <row r="24" spans="1:16" ht="25.5" x14ac:dyDescent="0.2">
      <c r="A24" t="s">
        <v>53</v>
      </c>
      <c r="E24" s="27" t="s">
        <v>890</v>
      </c>
    </row>
    <row r="25" spans="1:16" x14ac:dyDescent="0.2">
      <c r="A25" s="17" t="s">
        <v>44</v>
      </c>
      <c r="B25" s="21" t="s">
        <v>34</v>
      </c>
      <c r="C25" s="21" t="s">
        <v>891</v>
      </c>
      <c r="D25" s="17" t="s">
        <v>46</v>
      </c>
      <c r="E25" s="22" t="s">
        <v>182</v>
      </c>
      <c r="F25" s="23" t="s">
        <v>179</v>
      </c>
      <c r="G25" s="24">
        <v>1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871</v>
      </c>
    </row>
    <row r="28" spans="1:16" x14ac:dyDescent="0.2">
      <c r="A28" t="s">
        <v>53</v>
      </c>
      <c r="E28" s="27" t="s">
        <v>892</v>
      </c>
    </row>
    <row r="29" spans="1:16" x14ac:dyDescent="0.2">
      <c r="A29" s="17" t="s">
        <v>44</v>
      </c>
      <c r="B29" s="21" t="s">
        <v>36</v>
      </c>
      <c r="C29" s="21" t="s">
        <v>893</v>
      </c>
      <c r="D29" s="17" t="s">
        <v>46</v>
      </c>
      <c r="E29" s="22" t="s">
        <v>185</v>
      </c>
      <c r="F29" s="23" t="s">
        <v>57</v>
      </c>
      <c r="G29" s="24">
        <v>1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46</v>
      </c>
    </row>
    <row r="31" spans="1:16" x14ac:dyDescent="0.2">
      <c r="A31" s="28" t="s">
        <v>51</v>
      </c>
      <c r="E31" s="29" t="s">
        <v>871</v>
      </c>
    </row>
    <row r="32" spans="1:16" x14ac:dyDescent="0.2">
      <c r="A32" t="s">
        <v>53</v>
      </c>
      <c r="E32" s="27" t="s">
        <v>892</v>
      </c>
    </row>
    <row r="33" spans="1:16" x14ac:dyDescent="0.2">
      <c r="A33" s="17" t="s">
        <v>44</v>
      </c>
      <c r="B33" s="21" t="s">
        <v>67</v>
      </c>
      <c r="C33" s="21" t="s">
        <v>894</v>
      </c>
      <c r="D33" s="17" t="s">
        <v>46</v>
      </c>
      <c r="E33" s="22" t="s">
        <v>188</v>
      </c>
      <c r="F33" s="23" t="s">
        <v>179</v>
      </c>
      <c r="G33" s="24">
        <v>1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46</v>
      </c>
    </row>
    <row r="35" spans="1:16" x14ac:dyDescent="0.2">
      <c r="A35" s="28" t="s">
        <v>51</v>
      </c>
      <c r="E35" s="29" t="s">
        <v>871</v>
      </c>
    </row>
    <row r="36" spans="1:16" x14ac:dyDescent="0.2">
      <c r="A36" t="s">
        <v>53</v>
      </c>
      <c r="E36" s="27" t="s">
        <v>892</v>
      </c>
    </row>
    <row r="37" spans="1:16" x14ac:dyDescent="0.2">
      <c r="A37" s="17" t="s">
        <v>44</v>
      </c>
      <c r="B37" s="21" t="s">
        <v>70</v>
      </c>
      <c r="C37" s="21" t="s">
        <v>895</v>
      </c>
      <c r="D37" s="17" t="s">
        <v>46</v>
      </c>
      <c r="E37" s="22" t="s">
        <v>896</v>
      </c>
      <c r="F37" s="23" t="s">
        <v>192</v>
      </c>
      <c r="G37" s="24">
        <v>4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46</v>
      </c>
    </row>
    <row r="39" spans="1:16" x14ac:dyDescent="0.2">
      <c r="A39" s="28" t="s">
        <v>51</v>
      </c>
      <c r="E39" s="29" t="s">
        <v>871</v>
      </c>
    </row>
    <row r="40" spans="1:16" ht="38.25" x14ac:dyDescent="0.2">
      <c r="A40" t="s">
        <v>53</v>
      </c>
      <c r="E40" s="27" t="s">
        <v>888</v>
      </c>
    </row>
    <row r="41" spans="1:16" ht="25.5" x14ac:dyDescent="0.2">
      <c r="A41" s="17" t="s">
        <v>44</v>
      </c>
      <c r="B41" s="21" t="s">
        <v>39</v>
      </c>
      <c r="C41" s="21" t="s">
        <v>897</v>
      </c>
      <c r="D41" s="17" t="s">
        <v>46</v>
      </c>
      <c r="E41" s="22" t="s">
        <v>898</v>
      </c>
      <c r="F41" s="23" t="s">
        <v>57</v>
      </c>
      <c r="G41" s="24">
        <v>2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46</v>
      </c>
    </row>
    <row r="43" spans="1:16" x14ac:dyDescent="0.2">
      <c r="A43" s="28" t="s">
        <v>51</v>
      </c>
      <c r="E43" s="29" t="s">
        <v>871</v>
      </c>
    </row>
    <row r="44" spans="1:16" ht="38.25" x14ac:dyDescent="0.2">
      <c r="A44" t="s">
        <v>53</v>
      </c>
      <c r="E44" s="27" t="s">
        <v>888</v>
      </c>
    </row>
    <row r="45" spans="1:16" x14ac:dyDescent="0.2">
      <c r="A45" s="17" t="s">
        <v>44</v>
      </c>
      <c r="B45" s="21" t="s">
        <v>41</v>
      </c>
      <c r="C45" s="21" t="s">
        <v>899</v>
      </c>
      <c r="D45" s="17" t="s">
        <v>46</v>
      </c>
      <c r="E45" s="22" t="s">
        <v>900</v>
      </c>
      <c r="F45" s="23" t="s">
        <v>57</v>
      </c>
      <c r="G45" s="24">
        <v>5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46</v>
      </c>
    </row>
    <row r="47" spans="1:16" x14ac:dyDescent="0.2">
      <c r="A47" s="28" t="s">
        <v>51</v>
      </c>
      <c r="E47" s="29" t="s">
        <v>871</v>
      </c>
    </row>
    <row r="48" spans="1:16" ht="38.25" x14ac:dyDescent="0.2">
      <c r="A48" t="s">
        <v>53</v>
      </c>
      <c r="E48" s="27" t="s">
        <v>888</v>
      </c>
    </row>
    <row r="49" spans="1:16" x14ac:dyDescent="0.2">
      <c r="A49" s="17" t="s">
        <v>44</v>
      </c>
      <c r="B49" s="21" t="s">
        <v>77</v>
      </c>
      <c r="C49" s="21" t="s">
        <v>545</v>
      </c>
      <c r="D49" s="17" t="s">
        <v>46</v>
      </c>
      <c r="E49" s="22" t="s">
        <v>546</v>
      </c>
      <c r="F49" s="23" t="s">
        <v>60</v>
      </c>
      <c r="G49" s="24">
        <v>155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46</v>
      </c>
    </row>
    <row r="51" spans="1:16" x14ac:dyDescent="0.2">
      <c r="A51" s="28" t="s">
        <v>51</v>
      </c>
      <c r="E51" s="29" t="s">
        <v>871</v>
      </c>
    </row>
    <row r="52" spans="1:16" ht="38.25" x14ac:dyDescent="0.2">
      <c r="A52" t="s">
        <v>53</v>
      </c>
      <c r="E52" s="27" t="s">
        <v>888</v>
      </c>
    </row>
    <row r="53" spans="1:16" x14ac:dyDescent="0.2">
      <c r="A53" s="17" t="s">
        <v>44</v>
      </c>
      <c r="B53" s="21" t="s">
        <v>80</v>
      </c>
      <c r="C53" s="21" t="s">
        <v>206</v>
      </c>
      <c r="D53" s="17" t="s">
        <v>46</v>
      </c>
      <c r="E53" s="22" t="s">
        <v>207</v>
      </c>
      <c r="F53" s="23" t="s">
        <v>60</v>
      </c>
      <c r="G53" s="24">
        <v>21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871</v>
      </c>
    </row>
    <row r="56" spans="1:16" ht="38.25" x14ac:dyDescent="0.2">
      <c r="A56" t="s">
        <v>53</v>
      </c>
      <c r="E56" s="27" t="s">
        <v>888</v>
      </c>
    </row>
    <row r="57" spans="1:16" x14ac:dyDescent="0.2">
      <c r="A57" s="17" t="s">
        <v>44</v>
      </c>
      <c r="B57" s="21" t="s">
        <v>83</v>
      </c>
      <c r="C57" s="21" t="s">
        <v>901</v>
      </c>
      <c r="D57" s="17" t="s">
        <v>46</v>
      </c>
      <c r="E57" s="22" t="s">
        <v>902</v>
      </c>
      <c r="F57" s="23" t="s">
        <v>60</v>
      </c>
      <c r="G57" s="24">
        <v>4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871</v>
      </c>
    </row>
    <row r="60" spans="1:16" ht="38.25" x14ac:dyDescent="0.2">
      <c r="A60" t="s">
        <v>53</v>
      </c>
      <c r="E60" s="27" t="s">
        <v>888</v>
      </c>
    </row>
    <row r="61" spans="1:16" x14ac:dyDescent="0.2">
      <c r="A61" s="17" t="s">
        <v>44</v>
      </c>
      <c r="B61" s="21" t="s">
        <v>86</v>
      </c>
      <c r="C61" s="21" t="s">
        <v>903</v>
      </c>
      <c r="D61" s="17" t="s">
        <v>46</v>
      </c>
      <c r="E61" s="22" t="s">
        <v>904</v>
      </c>
      <c r="F61" s="23" t="s">
        <v>60</v>
      </c>
      <c r="G61" s="24">
        <v>155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46</v>
      </c>
    </row>
    <row r="63" spans="1:16" x14ac:dyDescent="0.2">
      <c r="A63" s="28" t="s">
        <v>51</v>
      </c>
      <c r="E63" s="29" t="s">
        <v>871</v>
      </c>
    </row>
    <row r="64" spans="1:16" ht="38.25" x14ac:dyDescent="0.2">
      <c r="A64" t="s">
        <v>53</v>
      </c>
      <c r="E64" s="27" t="s">
        <v>888</v>
      </c>
    </row>
    <row r="65" spans="1:16" x14ac:dyDescent="0.2">
      <c r="A65" s="17" t="s">
        <v>44</v>
      </c>
      <c r="B65" s="21" t="s">
        <v>89</v>
      </c>
      <c r="C65" s="21" t="s">
        <v>378</v>
      </c>
      <c r="D65" s="17" t="s">
        <v>46</v>
      </c>
      <c r="E65" s="22" t="s">
        <v>379</v>
      </c>
      <c r="F65" s="23" t="s">
        <v>57</v>
      </c>
      <c r="G65" s="24">
        <v>1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871</v>
      </c>
    </row>
    <row r="68" spans="1:16" ht="38.25" x14ac:dyDescent="0.2">
      <c r="A68" t="s">
        <v>53</v>
      </c>
      <c r="E68" s="27" t="s">
        <v>888</v>
      </c>
    </row>
    <row r="69" spans="1:16" ht="25.5" x14ac:dyDescent="0.2">
      <c r="A69" s="17" t="s">
        <v>44</v>
      </c>
      <c r="B69" s="21" t="s">
        <v>92</v>
      </c>
      <c r="C69" s="21" t="s">
        <v>905</v>
      </c>
      <c r="D69" s="17" t="s">
        <v>46</v>
      </c>
      <c r="E69" s="22" t="s">
        <v>906</v>
      </c>
      <c r="F69" s="23" t="s">
        <v>57</v>
      </c>
      <c r="G69" s="24">
        <v>4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871</v>
      </c>
    </row>
    <row r="72" spans="1:16" ht="38.25" x14ac:dyDescent="0.2">
      <c r="A72" t="s">
        <v>53</v>
      </c>
      <c r="E72" s="27" t="s">
        <v>888</v>
      </c>
    </row>
    <row r="73" spans="1:16" x14ac:dyDescent="0.2">
      <c r="A73" s="17" t="s">
        <v>44</v>
      </c>
      <c r="B73" s="21" t="s">
        <v>95</v>
      </c>
      <c r="C73" s="21" t="s">
        <v>217</v>
      </c>
      <c r="D73" s="17" t="s">
        <v>46</v>
      </c>
      <c r="E73" s="22" t="s">
        <v>218</v>
      </c>
      <c r="F73" s="23" t="s">
        <v>60</v>
      </c>
      <c r="G73" s="24">
        <v>150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871</v>
      </c>
    </row>
    <row r="76" spans="1:16" ht="38.25" x14ac:dyDescent="0.2">
      <c r="A76" t="s">
        <v>53</v>
      </c>
      <c r="E76" s="27" t="s">
        <v>888</v>
      </c>
    </row>
    <row r="77" spans="1:16" x14ac:dyDescent="0.2">
      <c r="A77" s="17" t="s">
        <v>44</v>
      </c>
      <c r="B77" s="21" t="s">
        <v>98</v>
      </c>
      <c r="C77" s="21" t="s">
        <v>219</v>
      </c>
      <c r="D77" s="17" t="s">
        <v>46</v>
      </c>
      <c r="E77" s="22" t="s">
        <v>220</v>
      </c>
      <c r="F77" s="23" t="s">
        <v>57</v>
      </c>
      <c r="G77" s="24">
        <v>14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871</v>
      </c>
    </row>
    <row r="80" spans="1:16" ht="38.25" x14ac:dyDescent="0.2">
      <c r="A80" t="s">
        <v>53</v>
      </c>
      <c r="E80" s="27" t="s">
        <v>888</v>
      </c>
    </row>
    <row r="81" spans="1:16" x14ac:dyDescent="0.2">
      <c r="A81" s="17" t="s">
        <v>44</v>
      </c>
      <c r="B81" s="21" t="s">
        <v>101</v>
      </c>
      <c r="C81" s="21" t="s">
        <v>907</v>
      </c>
      <c r="D81" s="17" t="s">
        <v>46</v>
      </c>
      <c r="E81" s="22" t="s">
        <v>908</v>
      </c>
      <c r="F81" s="23" t="s">
        <v>57</v>
      </c>
      <c r="G81" s="24">
        <v>7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871</v>
      </c>
    </row>
    <row r="84" spans="1:16" ht="38.25" x14ac:dyDescent="0.2">
      <c r="A84" t="s">
        <v>53</v>
      </c>
      <c r="E84" s="27" t="s">
        <v>888</v>
      </c>
    </row>
    <row r="85" spans="1:16" x14ac:dyDescent="0.2">
      <c r="A85" s="17" t="s">
        <v>44</v>
      </c>
      <c r="B85" s="21" t="s">
        <v>104</v>
      </c>
      <c r="C85" s="21" t="s">
        <v>223</v>
      </c>
      <c r="D85" s="17" t="s">
        <v>46</v>
      </c>
      <c r="E85" s="22" t="s">
        <v>224</v>
      </c>
      <c r="F85" s="23" t="s">
        <v>57</v>
      </c>
      <c r="G85" s="24">
        <v>7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871</v>
      </c>
    </row>
    <row r="88" spans="1:16" ht="38.25" x14ac:dyDescent="0.2">
      <c r="A88" t="s">
        <v>53</v>
      </c>
      <c r="E88" s="27" t="s">
        <v>888</v>
      </c>
    </row>
    <row r="89" spans="1:16" ht="25.5" x14ac:dyDescent="0.2">
      <c r="A89" s="17" t="s">
        <v>44</v>
      </c>
      <c r="B89" s="21" t="s">
        <v>107</v>
      </c>
      <c r="C89" s="21" t="s">
        <v>909</v>
      </c>
      <c r="D89" s="17" t="s">
        <v>46</v>
      </c>
      <c r="E89" s="22" t="s">
        <v>910</v>
      </c>
      <c r="F89" s="23" t="s">
        <v>57</v>
      </c>
      <c r="G89" s="24">
        <v>7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871</v>
      </c>
    </row>
    <row r="92" spans="1:16" ht="38.25" x14ac:dyDescent="0.2">
      <c r="A92" t="s">
        <v>53</v>
      </c>
      <c r="E92" s="27" t="s">
        <v>888</v>
      </c>
    </row>
    <row r="93" spans="1:16" ht="25.5" x14ac:dyDescent="0.2">
      <c r="A93" s="17" t="s">
        <v>44</v>
      </c>
      <c r="B93" s="21" t="s">
        <v>110</v>
      </c>
      <c r="C93" s="21" t="s">
        <v>554</v>
      </c>
      <c r="D93" s="17" t="s">
        <v>46</v>
      </c>
      <c r="E93" s="22" t="s">
        <v>555</v>
      </c>
      <c r="F93" s="23" t="s">
        <v>60</v>
      </c>
      <c r="G93" s="24">
        <v>205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46</v>
      </c>
    </row>
    <row r="95" spans="1:16" x14ac:dyDescent="0.2">
      <c r="A95" s="28" t="s">
        <v>51</v>
      </c>
      <c r="E95" s="29" t="s">
        <v>871</v>
      </c>
    </row>
    <row r="96" spans="1:16" ht="38.25" x14ac:dyDescent="0.2">
      <c r="A96" t="s">
        <v>53</v>
      </c>
      <c r="E96" s="27" t="s">
        <v>888</v>
      </c>
    </row>
    <row r="97" spans="1:16" ht="25.5" x14ac:dyDescent="0.2">
      <c r="A97" s="17" t="s">
        <v>44</v>
      </c>
      <c r="B97" s="21" t="s">
        <v>113</v>
      </c>
      <c r="C97" s="21" t="s">
        <v>232</v>
      </c>
      <c r="D97" s="17" t="s">
        <v>46</v>
      </c>
      <c r="E97" s="22" t="s">
        <v>233</v>
      </c>
      <c r="F97" s="23" t="s">
        <v>57</v>
      </c>
      <c r="G97" s="24">
        <v>17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871</v>
      </c>
    </row>
    <row r="100" spans="1:16" ht="38.25" x14ac:dyDescent="0.2">
      <c r="A100" t="s">
        <v>53</v>
      </c>
      <c r="E100" s="27" t="s">
        <v>888</v>
      </c>
    </row>
    <row r="101" spans="1:16" x14ac:dyDescent="0.2">
      <c r="A101" s="17" t="s">
        <v>44</v>
      </c>
      <c r="B101" s="21" t="s">
        <v>116</v>
      </c>
      <c r="C101" s="21" t="s">
        <v>911</v>
      </c>
      <c r="D101" s="17" t="s">
        <v>46</v>
      </c>
      <c r="E101" s="22" t="s">
        <v>912</v>
      </c>
      <c r="F101" s="23" t="s">
        <v>60</v>
      </c>
      <c r="G101" s="24">
        <v>21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46</v>
      </c>
    </row>
    <row r="103" spans="1:16" x14ac:dyDescent="0.2">
      <c r="A103" s="28" t="s">
        <v>51</v>
      </c>
      <c r="E103" s="29" t="s">
        <v>871</v>
      </c>
    </row>
    <row r="104" spans="1:16" ht="38.25" x14ac:dyDescent="0.2">
      <c r="A104" t="s">
        <v>53</v>
      </c>
      <c r="E104" s="27" t="s">
        <v>888</v>
      </c>
    </row>
    <row r="105" spans="1:16" x14ac:dyDescent="0.2">
      <c r="A105" s="17" t="s">
        <v>44</v>
      </c>
      <c r="B105" s="21" t="s">
        <v>119</v>
      </c>
      <c r="C105" s="21" t="s">
        <v>913</v>
      </c>
      <c r="D105" s="17" t="s">
        <v>46</v>
      </c>
      <c r="E105" s="22" t="s">
        <v>914</v>
      </c>
      <c r="F105" s="23" t="s">
        <v>57</v>
      </c>
      <c r="G105" s="24">
        <v>14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871</v>
      </c>
    </row>
    <row r="108" spans="1:16" ht="38.25" x14ac:dyDescent="0.2">
      <c r="A108" t="s">
        <v>53</v>
      </c>
      <c r="E108" s="27" t="s">
        <v>888</v>
      </c>
    </row>
    <row r="109" spans="1:16" x14ac:dyDescent="0.2">
      <c r="A109" s="17" t="s">
        <v>44</v>
      </c>
      <c r="B109" s="21" t="s">
        <v>122</v>
      </c>
      <c r="C109" s="21" t="s">
        <v>915</v>
      </c>
      <c r="D109" s="17" t="s">
        <v>46</v>
      </c>
      <c r="E109" s="22" t="s">
        <v>916</v>
      </c>
      <c r="F109" s="23" t="s">
        <v>57</v>
      </c>
      <c r="G109" s="24">
        <v>4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6" x14ac:dyDescent="0.2">
      <c r="A110" s="26" t="s">
        <v>49</v>
      </c>
      <c r="E110" s="27" t="s">
        <v>46</v>
      </c>
    </row>
    <row r="111" spans="1:16" x14ac:dyDescent="0.2">
      <c r="A111" s="28" t="s">
        <v>51</v>
      </c>
      <c r="E111" s="29" t="s">
        <v>871</v>
      </c>
    </row>
    <row r="112" spans="1:16" ht="38.25" x14ac:dyDescent="0.2">
      <c r="A112" t="s">
        <v>53</v>
      </c>
      <c r="E112" s="27" t="s">
        <v>888</v>
      </c>
    </row>
    <row r="113" spans="1:16" x14ac:dyDescent="0.2">
      <c r="A113" s="17" t="s">
        <v>44</v>
      </c>
      <c r="B113" s="21" t="s">
        <v>125</v>
      </c>
      <c r="C113" s="21" t="s">
        <v>917</v>
      </c>
      <c r="D113" s="17" t="s">
        <v>46</v>
      </c>
      <c r="E113" s="22" t="s">
        <v>918</v>
      </c>
      <c r="F113" s="23" t="s">
        <v>57</v>
      </c>
      <c r="G113" s="24">
        <v>7</v>
      </c>
      <c r="H113" s="25"/>
      <c r="I113" s="25">
        <f>ROUND(ROUND(H113,2)*ROUND(G113,3),2)</f>
        <v>0</v>
      </c>
      <c r="O113">
        <f>(I113*21)/100</f>
        <v>0</v>
      </c>
      <c r="P113" t="s">
        <v>22</v>
      </c>
    </row>
    <row r="114" spans="1:16" x14ac:dyDescent="0.2">
      <c r="A114" s="26" t="s">
        <v>49</v>
      </c>
      <c r="E114" s="27" t="s">
        <v>46</v>
      </c>
    </row>
    <row r="115" spans="1:16" x14ac:dyDescent="0.2">
      <c r="A115" s="28" t="s">
        <v>51</v>
      </c>
      <c r="E115" s="29" t="s">
        <v>871</v>
      </c>
    </row>
    <row r="116" spans="1:16" ht="38.25" x14ac:dyDescent="0.2">
      <c r="A116" t="s">
        <v>53</v>
      </c>
      <c r="E116" s="27" t="s">
        <v>888</v>
      </c>
    </row>
    <row r="117" spans="1:16" x14ac:dyDescent="0.2">
      <c r="A117" s="17" t="s">
        <v>44</v>
      </c>
      <c r="B117" s="21" t="s">
        <v>128</v>
      </c>
      <c r="C117" s="21" t="s">
        <v>919</v>
      </c>
      <c r="D117" s="17" t="s">
        <v>46</v>
      </c>
      <c r="E117" s="22" t="s">
        <v>920</v>
      </c>
      <c r="F117" s="23" t="s">
        <v>57</v>
      </c>
      <c r="G117" s="24">
        <v>7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6" x14ac:dyDescent="0.2">
      <c r="A118" s="26" t="s">
        <v>49</v>
      </c>
      <c r="E118" s="27" t="s">
        <v>46</v>
      </c>
    </row>
    <row r="119" spans="1:16" x14ac:dyDescent="0.2">
      <c r="A119" s="28" t="s">
        <v>51</v>
      </c>
      <c r="E119" s="29" t="s">
        <v>871</v>
      </c>
    </row>
    <row r="120" spans="1:16" ht="38.25" x14ac:dyDescent="0.2">
      <c r="A120" t="s">
        <v>53</v>
      </c>
      <c r="E120" s="27" t="s">
        <v>888</v>
      </c>
    </row>
    <row r="121" spans="1:16" x14ac:dyDescent="0.2">
      <c r="A121" s="17" t="s">
        <v>44</v>
      </c>
      <c r="B121" s="21" t="s">
        <v>132</v>
      </c>
      <c r="C121" s="21" t="s">
        <v>921</v>
      </c>
      <c r="D121" s="17" t="s">
        <v>46</v>
      </c>
      <c r="E121" s="22" t="s">
        <v>922</v>
      </c>
      <c r="F121" s="23" t="s">
        <v>57</v>
      </c>
      <c r="G121" s="24">
        <v>1</v>
      </c>
      <c r="H121" s="25"/>
      <c r="I121" s="25">
        <f>ROUND(ROUND(H121,2)*ROUND(G121,3),2)</f>
        <v>0</v>
      </c>
      <c r="O121">
        <f>(I121*21)/100</f>
        <v>0</v>
      </c>
      <c r="P121" t="s">
        <v>22</v>
      </c>
    </row>
    <row r="122" spans="1:16" x14ac:dyDescent="0.2">
      <c r="A122" s="26" t="s">
        <v>49</v>
      </c>
      <c r="E122" s="27" t="s">
        <v>46</v>
      </c>
    </row>
    <row r="123" spans="1:16" x14ac:dyDescent="0.2">
      <c r="A123" s="28" t="s">
        <v>51</v>
      </c>
      <c r="E123" s="29" t="s">
        <v>871</v>
      </c>
    </row>
    <row r="124" spans="1:16" ht="38.25" x14ac:dyDescent="0.2">
      <c r="A124" t="s">
        <v>53</v>
      </c>
      <c r="E124" s="27" t="s">
        <v>888</v>
      </c>
    </row>
    <row r="125" spans="1:16" ht="25.5" x14ac:dyDescent="0.2">
      <c r="A125" s="17" t="s">
        <v>44</v>
      </c>
      <c r="B125" s="21" t="s">
        <v>138</v>
      </c>
      <c r="C125" s="21" t="s">
        <v>923</v>
      </c>
      <c r="D125" s="17" t="s">
        <v>46</v>
      </c>
      <c r="E125" s="22" t="s">
        <v>924</v>
      </c>
      <c r="F125" s="23" t="s">
        <v>57</v>
      </c>
      <c r="G125" s="24">
        <v>7</v>
      </c>
      <c r="H125" s="25"/>
      <c r="I125" s="25">
        <f>ROUND(ROUND(H125,2)*ROUND(G125,3),2)</f>
        <v>0</v>
      </c>
      <c r="O125">
        <f>(I125*21)/100</f>
        <v>0</v>
      </c>
      <c r="P125" t="s">
        <v>22</v>
      </c>
    </row>
    <row r="126" spans="1:16" x14ac:dyDescent="0.2">
      <c r="A126" s="26" t="s">
        <v>49</v>
      </c>
      <c r="E126" s="27" t="s">
        <v>46</v>
      </c>
    </row>
    <row r="127" spans="1:16" x14ac:dyDescent="0.2">
      <c r="A127" s="28" t="s">
        <v>51</v>
      </c>
      <c r="E127" s="29" t="s">
        <v>871</v>
      </c>
    </row>
    <row r="128" spans="1:16" ht="38.25" x14ac:dyDescent="0.2">
      <c r="A128" t="s">
        <v>53</v>
      </c>
      <c r="E128" s="27" t="s">
        <v>888</v>
      </c>
    </row>
    <row r="129" spans="1:16" ht="25.5" x14ac:dyDescent="0.2">
      <c r="A129" s="17" t="s">
        <v>44</v>
      </c>
      <c r="B129" s="21" t="s">
        <v>141</v>
      </c>
      <c r="C129" s="21" t="s">
        <v>925</v>
      </c>
      <c r="D129" s="17" t="s">
        <v>46</v>
      </c>
      <c r="E129" s="22" t="s">
        <v>926</v>
      </c>
      <c r="F129" s="23" t="s">
        <v>57</v>
      </c>
      <c r="G129" s="24">
        <v>6</v>
      </c>
      <c r="H129" s="25"/>
      <c r="I129" s="25">
        <f>ROUND(ROUND(H129,2)*ROUND(G129,3),2)</f>
        <v>0</v>
      </c>
      <c r="O129">
        <f>(I129*21)/100</f>
        <v>0</v>
      </c>
      <c r="P129" t="s">
        <v>22</v>
      </c>
    </row>
    <row r="130" spans="1:16" x14ac:dyDescent="0.2">
      <c r="A130" s="26" t="s">
        <v>49</v>
      </c>
      <c r="E130" s="27" t="s">
        <v>46</v>
      </c>
    </row>
    <row r="131" spans="1:16" x14ac:dyDescent="0.2">
      <c r="A131" s="28" t="s">
        <v>51</v>
      </c>
      <c r="E131" s="29" t="s">
        <v>871</v>
      </c>
    </row>
    <row r="132" spans="1:16" ht="38.25" x14ac:dyDescent="0.2">
      <c r="A132" t="s">
        <v>53</v>
      </c>
      <c r="E132" s="27" t="s">
        <v>888</v>
      </c>
    </row>
    <row r="133" spans="1:16" ht="25.5" x14ac:dyDescent="0.2">
      <c r="A133" s="17" t="s">
        <v>44</v>
      </c>
      <c r="B133" s="21" t="s">
        <v>144</v>
      </c>
      <c r="C133" s="21" t="s">
        <v>927</v>
      </c>
      <c r="D133" s="17" t="s">
        <v>46</v>
      </c>
      <c r="E133" s="22" t="s">
        <v>928</v>
      </c>
      <c r="F133" s="23" t="s">
        <v>57</v>
      </c>
      <c r="G133" s="24">
        <v>1</v>
      </c>
      <c r="H133" s="25"/>
      <c r="I133" s="25">
        <f>ROUND(ROUND(H133,2)*ROUND(G133,3),2)</f>
        <v>0</v>
      </c>
      <c r="O133">
        <f>(I133*21)/100</f>
        <v>0</v>
      </c>
      <c r="P133" t="s">
        <v>22</v>
      </c>
    </row>
    <row r="134" spans="1:16" x14ac:dyDescent="0.2">
      <c r="A134" s="26" t="s">
        <v>49</v>
      </c>
      <c r="E134" s="27" t="s">
        <v>46</v>
      </c>
    </row>
    <row r="135" spans="1:16" x14ac:dyDescent="0.2">
      <c r="A135" s="28" t="s">
        <v>51</v>
      </c>
      <c r="E135" s="29" t="s">
        <v>871</v>
      </c>
    </row>
    <row r="136" spans="1:16" ht="38.25" x14ac:dyDescent="0.2">
      <c r="A136" t="s">
        <v>53</v>
      </c>
      <c r="E136" s="27" t="s">
        <v>888</v>
      </c>
    </row>
    <row r="137" spans="1:16" ht="25.5" x14ac:dyDescent="0.2">
      <c r="A137" s="17" t="s">
        <v>44</v>
      </c>
      <c r="B137" s="21" t="s">
        <v>147</v>
      </c>
      <c r="C137" s="21" t="s">
        <v>929</v>
      </c>
      <c r="D137" s="17" t="s">
        <v>46</v>
      </c>
      <c r="E137" s="22" t="s">
        <v>930</v>
      </c>
      <c r="F137" s="23" t="s">
        <v>57</v>
      </c>
      <c r="G137" s="24">
        <v>7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6" x14ac:dyDescent="0.2">
      <c r="A138" s="26" t="s">
        <v>49</v>
      </c>
      <c r="E138" s="27" t="s">
        <v>46</v>
      </c>
    </row>
    <row r="139" spans="1:16" x14ac:dyDescent="0.2">
      <c r="A139" s="28" t="s">
        <v>51</v>
      </c>
      <c r="E139" s="29" t="s">
        <v>871</v>
      </c>
    </row>
    <row r="140" spans="1:16" ht="38.25" x14ac:dyDescent="0.2">
      <c r="A140" t="s">
        <v>53</v>
      </c>
      <c r="E140" s="27" t="s">
        <v>888</v>
      </c>
    </row>
    <row r="141" spans="1:16" ht="25.5" x14ac:dyDescent="0.2">
      <c r="A141" s="17" t="s">
        <v>44</v>
      </c>
      <c r="B141" s="21" t="s">
        <v>240</v>
      </c>
      <c r="C141" s="21" t="s">
        <v>931</v>
      </c>
      <c r="D141" s="17" t="s">
        <v>46</v>
      </c>
      <c r="E141" s="22" t="s">
        <v>932</v>
      </c>
      <c r="F141" s="23" t="s">
        <v>57</v>
      </c>
      <c r="G141" s="24">
        <v>1</v>
      </c>
      <c r="H141" s="25"/>
      <c r="I141" s="25">
        <f>ROUND(ROUND(H141,2)*ROUND(G141,3),2)</f>
        <v>0</v>
      </c>
      <c r="O141">
        <f>(I141*21)/100</f>
        <v>0</v>
      </c>
      <c r="P141" t="s">
        <v>22</v>
      </c>
    </row>
    <row r="142" spans="1:16" x14ac:dyDescent="0.2">
      <c r="A142" s="26" t="s">
        <v>49</v>
      </c>
      <c r="E142" s="27" t="s">
        <v>46</v>
      </c>
    </row>
    <row r="143" spans="1:16" x14ac:dyDescent="0.2">
      <c r="A143" s="28" t="s">
        <v>51</v>
      </c>
      <c r="E143" s="29" t="s">
        <v>871</v>
      </c>
    </row>
    <row r="144" spans="1:16" ht="38.25" x14ac:dyDescent="0.2">
      <c r="A144" t="s">
        <v>53</v>
      </c>
      <c r="E144" s="27" t="s">
        <v>888</v>
      </c>
    </row>
    <row r="145" spans="1:16" x14ac:dyDescent="0.2">
      <c r="A145" s="17" t="s">
        <v>44</v>
      </c>
      <c r="B145" s="21" t="s">
        <v>241</v>
      </c>
      <c r="C145" s="21" t="s">
        <v>387</v>
      </c>
      <c r="D145" s="17" t="s">
        <v>46</v>
      </c>
      <c r="E145" s="22" t="s">
        <v>388</v>
      </c>
      <c r="F145" s="23" t="s">
        <v>57</v>
      </c>
      <c r="G145" s="24">
        <v>1</v>
      </c>
      <c r="H145" s="25"/>
      <c r="I145" s="25">
        <f>ROUND(ROUND(H145,2)*ROUND(G145,3),2)</f>
        <v>0</v>
      </c>
      <c r="O145">
        <f>(I145*21)/100</f>
        <v>0</v>
      </c>
      <c r="P145" t="s">
        <v>22</v>
      </c>
    </row>
    <row r="146" spans="1:16" x14ac:dyDescent="0.2">
      <c r="A146" s="26" t="s">
        <v>49</v>
      </c>
      <c r="E146" s="27" t="s">
        <v>46</v>
      </c>
    </row>
    <row r="147" spans="1:16" x14ac:dyDescent="0.2">
      <c r="A147" s="28" t="s">
        <v>51</v>
      </c>
      <c r="E147" s="29" t="s">
        <v>871</v>
      </c>
    </row>
    <row r="148" spans="1:16" ht="38.25" x14ac:dyDescent="0.2">
      <c r="A148" t="s">
        <v>53</v>
      </c>
      <c r="E148" s="27" t="s">
        <v>888</v>
      </c>
    </row>
    <row r="149" spans="1:16" x14ac:dyDescent="0.2">
      <c r="A149" s="17" t="s">
        <v>44</v>
      </c>
      <c r="B149" s="21" t="s">
        <v>242</v>
      </c>
      <c r="C149" s="21" t="s">
        <v>933</v>
      </c>
      <c r="D149" s="17" t="s">
        <v>46</v>
      </c>
      <c r="E149" s="22" t="s">
        <v>934</v>
      </c>
      <c r="F149" s="23" t="s">
        <v>57</v>
      </c>
      <c r="G149" s="24">
        <v>1</v>
      </c>
      <c r="H149" s="25"/>
      <c r="I149" s="25">
        <f>ROUND(ROUND(H149,2)*ROUND(G149,3),2)</f>
        <v>0</v>
      </c>
      <c r="O149">
        <f>(I149*21)/100</f>
        <v>0</v>
      </c>
      <c r="P149" t="s">
        <v>22</v>
      </c>
    </row>
    <row r="150" spans="1:16" x14ac:dyDescent="0.2">
      <c r="A150" s="26" t="s">
        <v>49</v>
      </c>
      <c r="E150" s="27" t="s">
        <v>46</v>
      </c>
    </row>
    <row r="151" spans="1:16" x14ac:dyDescent="0.2">
      <c r="A151" s="28" t="s">
        <v>51</v>
      </c>
      <c r="E151" s="29" t="s">
        <v>871</v>
      </c>
    </row>
    <row r="152" spans="1:16" ht="38.25" x14ac:dyDescent="0.2">
      <c r="A152" t="s">
        <v>53</v>
      </c>
      <c r="E152" s="27" t="s">
        <v>888</v>
      </c>
    </row>
    <row r="153" spans="1:16" x14ac:dyDescent="0.2">
      <c r="A153" s="17" t="s">
        <v>44</v>
      </c>
      <c r="B153" s="21" t="s">
        <v>247</v>
      </c>
      <c r="C153" s="21" t="s">
        <v>935</v>
      </c>
      <c r="D153" s="17" t="s">
        <v>46</v>
      </c>
      <c r="E153" s="22" t="s">
        <v>936</v>
      </c>
      <c r="F153" s="23" t="s">
        <v>57</v>
      </c>
      <c r="G153" s="24">
        <v>1</v>
      </c>
      <c r="H153" s="25"/>
      <c r="I153" s="25">
        <f>ROUND(ROUND(H153,2)*ROUND(G153,3),2)</f>
        <v>0</v>
      </c>
      <c r="O153">
        <f>(I153*21)/100</f>
        <v>0</v>
      </c>
      <c r="P153" t="s">
        <v>22</v>
      </c>
    </row>
    <row r="154" spans="1:16" x14ac:dyDescent="0.2">
      <c r="A154" s="26" t="s">
        <v>49</v>
      </c>
      <c r="E154" s="27" t="s">
        <v>46</v>
      </c>
    </row>
    <row r="155" spans="1:16" x14ac:dyDescent="0.2">
      <c r="A155" s="28" t="s">
        <v>51</v>
      </c>
      <c r="E155" s="29" t="s">
        <v>871</v>
      </c>
    </row>
    <row r="156" spans="1:16" ht="38.25" x14ac:dyDescent="0.2">
      <c r="A156" t="s">
        <v>53</v>
      </c>
      <c r="E156" s="27" t="s">
        <v>888</v>
      </c>
    </row>
    <row r="157" spans="1:16" x14ac:dyDescent="0.2">
      <c r="A157" s="17" t="s">
        <v>44</v>
      </c>
      <c r="B157" s="21" t="s">
        <v>250</v>
      </c>
      <c r="C157" s="21" t="s">
        <v>937</v>
      </c>
      <c r="D157" s="17" t="s">
        <v>46</v>
      </c>
      <c r="E157" s="22" t="s">
        <v>938</v>
      </c>
      <c r="F157" s="23" t="s">
        <v>57</v>
      </c>
      <c r="G157" s="24">
        <v>1</v>
      </c>
      <c r="H157" s="25"/>
      <c r="I157" s="25">
        <f>ROUND(ROUND(H157,2)*ROUND(G157,3),2)</f>
        <v>0</v>
      </c>
      <c r="O157">
        <f>(I157*21)/100</f>
        <v>0</v>
      </c>
      <c r="P157" t="s">
        <v>22</v>
      </c>
    </row>
    <row r="158" spans="1:16" x14ac:dyDescent="0.2">
      <c r="A158" s="26" t="s">
        <v>49</v>
      </c>
      <c r="E158" s="27" t="s">
        <v>46</v>
      </c>
    </row>
    <row r="159" spans="1:16" x14ac:dyDescent="0.2">
      <c r="A159" s="28" t="s">
        <v>51</v>
      </c>
      <c r="E159" s="29" t="s">
        <v>871</v>
      </c>
    </row>
    <row r="160" spans="1:16" ht="38.25" x14ac:dyDescent="0.2">
      <c r="A160" t="s">
        <v>53</v>
      </c>
      <c r="E160" s="27" t="s">
        <v>888</v>
      </c>
    </row>
    <row r="161" spans="1:16" x14ac:dyDescent="0.2">
      <c r="A161" s="17" t="s">
        <v>44</v>
      </c>
      <c r="B161" s="21" t="s">
        <v>253</v>
      </c>
      <c r="C161" s="21" t="s">
        <v>939</v>
      </c>
      <c r="D161" s="17" t="s">
        <v>46</v>
      </c>
      <c r="E161" s="22" t="s">
        <v>940</v>
      </c>
      <c r="F161" s="23" t="s">
        <v>57</v>
      </c>
      <c r="G161" s="24">
        <v>1</v>
      </c>
      <c r="H161" s="25"/>
      <c r="I161" s="25">
        <f>ROUND(ROUND(H161,2)*ROUND(G161,3),2)</f>
        <v>0</v>
      </c>
      <c r="O161">
        <f>(I161*21)/100</f>
        <v>0</v>
      </c>
      <c r="P161" t="s">
        <v>22</v>
      </c>
    </row>
    <row r="162" spans="1:16" x14ac:dyDescent="0.2">
      <c r="A162" s="26" t="s">
        <v>49</v>
      </c>
      <c r="E162" s="27" t="s">
        <v>46</v>
      </c>
    </row>
    <row r="163" spans="1:16" x14ac:dyDescent="0.2">
      <c r="A163" s="28" t="s">
        <v>51</v>
      </c>
      <c r="E163" s="29" t="s">
        <v>871</v>
      </c>
    </row>
    <row r="164" spans="1:16" ht="38.25" x14ac:dyDescent="0.2">
      <c r="A164" t="s">
        <v>53</v>
      </c>
      <c r="E164" s="27" t="s">
        <v>888</v>
      </c>
    </row>
    <row r="165" spans="1:16" x14ac:dyDescent="0.2">
      <c r="A165" s="17" t="s">
        <v>44</v>
      </c>
      <c r="B165" s="21" t="s">
        <v>256</v>
      </c>
      <c r="C165" s="21" t="s">
        <v>941</v>
      </c>
      <c r="D165" s="17" t="s">
        <v>46</v>
      </c>
      <c r="E165" s="22" t="s">
        <v>942</v>
      </c>
      <c r="F165" s="23" t="s">
        <v>57</v>
      </c>
      <c r="G165" s="24">
        <v>1</v>
      </c>
      <c r="H165" s="25"/>
      <c r="I165" s="25">
        <f>ROUND(ROUND(H165,2)*ROUND(G165,3),2)</f>
        <v>0</v>
      </c>
      <c r="O165">
        <f>(I165*21)/100</f>
        <v>0</v>
      </c>
      <c r="P165" t="s">
        <v>22</v>
      </c>
    </row>
    <row r="166" spans="1:16" x14ac:dyDescent="0.2">
      <c r="A166" s="26" t="s">
        <v>49</v>
      </c>
      <c r="E166" s="27" t="s">
        <v>46</v>
      </c>
    </row>
    <row r="167" spans="1:16" x14ac:dyDescent="0.2">
      <c r="A167" s="28" t="s">
        <v>51</v>
      </c>
      <c r="E167" s="29" t="s">
        <v>871</v>
      </c>
    </row>
    <row r="168" spans="1:16" ht="38.25" x14ac:dyDescent="0.2">
      <c r="A168" t="s">
        <v>53</v>
      </c>
      <c r="E168" s="27" t="s">
        <v>888</v>
      </c>
    </row>
    <row r="169" spans="1:16" x14ac:dyDescent="0.2">
      <c r="A169" s="17" t="s">
        <v>44</v>
      </c>
      <c r="B169" s="21" t="s">
        <v>260</v>
      </c>
      <c r="C169" s="21" t="s">
        <v>943</v>
      </c>
      <c r="D169" s="17" t="s">
        <v>46</v>
      </c>
      <c r="E169" s="22" t="s">
        <v>944</v>
      </c>
      <c r="F169" s="23" t="s">
        <v>57</v>
      </c>
      <c r="G169" s="24">
        <v>1</v>
      </c>
      <c r="H169" s="25"/>
      <c r="I169" s="25">
        <f>ROUND(ROUND(H169,2)*ROUND(G169,3),2)</f>
        <v>0</v>
      </c>
      <c r="O169">
        <f>(I169*21)/100</f>
        <v>0</v>
      </c>
      <c r="P169" t="s">
        <v>22</v>
      </c>
    </row>
    <row r="170" spans="1:16" x14ac:dyDescent="0.2">
      <c r="A170" s="26" t="s">
        <v>49</v>
      </c>
      <c r="E170" s="27" t="s">
        <v>46</v>
      </c>
    </row>
    <row r="171" spans="1:16" x14ac:dyDescent="0.2">
      <c r="A171" s="28" t="s">
        <v>51</v>
      </c>
      <c r="E171" s="29" t="s">
        <v>871</v>
      </c>
    </row>
    <row r="172" spans="1:16" ht="38.25" x14ac:dyDescent="0.2">
      <c r="A172" t="s">
        <v>53</v>
      </c>
      <c r="E172" s="27" t="s">
        <v>888</v>
      </c>
    </row>
    <row r="173" spans="1:16" x14ac:dyDescent="0.2">
      <c r="A173" s="17" t="s">
        <v>44</v>
      </c>
      <c r="B173" s="21" t="s">
        <v>263</v>
      </c>
      <c r="C173" s="21" t="s">
        <v>945</v>
      </c>
      <c r="D173" s="17" t="s">
        <v>46</v>
      </c>
      <c r="E173" s="22" t="s">
        <v>946</v>
      </c>
      <c r="F173" s="23" t="s">
        <v>57</v>
      </c>
      <c r="G173" s="24">
        <v>1</v>
      </c>
      <c r="H173" s="25"/>
      <c r="I173" s="25">
        <f>ROUND(ROUND(H173,2)*ROUND(G173,3),2)</f>
        <v>0</v>
      </c>
      <c r="O173">
        <f>(I173*21)/100</f>
        <v>0</v>
      </c>
      <c r="P173" t="s">
        <v>22</v>
      </c>
    </row>
    <row r="174" spans="1:16" x14ac:dyDescent="0.2">
      <c r="A174" s="26" t="s">
        <v>49</v>
      </c>
      <c r="E174" s="27" t="s">
        <v>46</v>
      </c>
    </row>
    <row r="175" spans="1:16" x14ac:dyDescent="0.2">
      <c r="A175" s="28" t="s">
        <v>51</v>
      </c>
      <c r="E175" s="29" t="s">
        <v>871</v>
      </c>
    </row>
    <row r="176" spans="1:16" ht="38.25" x14ac:dyDescent="0.2">
      <c r="A176" t="s">
        <v>53</v>
      </c>
      <c r="E176" s="27" t="s">
        <v>888</v>
      </c>
    </row>
    <row r="177" spans="1:16" x14ac:dyDescent="0.2">
      <c r="A177" s="17" t="s">
        <v>44</v>
      </c>
      <c r="B177" s="21" t="s">
        <v>267</v>
      </c>
      <c r="C177" s="21" t="s">
        <v>947</v>
      </c>
      <c r="D177" s="17" t="s">
        <v>46</v>
      </c>
      <c r="E177" s="22" t="s">
        <v>948</v>
      </c>
      <c r="F177" s="23" t="s">
        <v>57</v>
      </c>
      <c r="G177" s="24">
        <v>3</v>
      </c>
      <c r="H177" s="25"/>
      <c r="I177" s="25">
        <f>ROUND(ROUND(H177,2)*ROUND(G177,3),2)</f>
        <v>0</v>
      </c>
      <c r="O177">
        <f>(I177*21)/100</f>
        <v>0</v>
      </c>
      <c r="P177" t="s">
        <v>22</v>
      </c>
    </row>
    <row r="178" spans="1:16" x14ac:dyDescent="0.2">
      <c r="A178" s="26" t="s">
        <v>49</v>
      </c>
      <c r="E178" s="27" t="s">
        <v>46</v>
      </c>
    </row>
    <row r="179" spans="1:16" x14ac:dyDescent="0.2">
      <c r="A179" s="28" t="s">
        <v>51</v>
      </c>
      <c r="E179" s="29" t="s">
        <v>871</v>
      </c>
    </row>
    <row r="180" spans="1:16" ht="38.25" x14ac:dyDescent="0.2">
      <c r="A180" t="s">
        <v>53</v>
      </c>
      <c r="E180" s="27" t="s">
        <v>888</v>
      </c>
    </row>
    <row r="181" spans="1:16" x14ac:dyDescent="0.2">
      <c r="A181" s="17" t="s">
        <v>44</v>
      </c>
      <c r="B181" s="21" t="s">
        <v>270</v>
      </c>
      <c r="C181" s="21" t="s">
        <v>949</v>
      </c>
      <c r="D181" s="17" t="s">
        <v>46</v>
      </c>
      <c r="E181" s="22" t="s">
        <v>950</v>
      </c>
      <c r="F181" s="23" t="s">
        <v>57</v>
      </c>
      <c r="G181" s="24">
        <v>1</v>
      </c>
      <c r="H181" s="25"/>
      <c r="I181" s="25">
        <f>ROUND(ROUND(H181,2)*ROUND(G181,3),2)</f>
        <v>0</v>
      </c>
      <c r="O181">
        <f>(I181*21)/100</f>
        <v>0</v>
      </c>
      <c r="P181" t="s">
        <v>22</v>
      </c>
    </row>
    <row r="182" spans="1:16" x14ac:dyDescent="0.2">
      <c r="A182" s="26" t="s">
        <v>49</v>
      </c>
      <c r="E182" s="27" t="s">
        <v>46</v>
      </c>
    </row>
    <row r="183" spans="1:16" x14ac:dyDescent="0.2">
      <c r="A183" s="28" t="s">
        <v>51</v>
      </c>
      <c r="E183" s="29" t="s">
        <v>871</v>
      </c>
    </row>
    <row r="184" spans="1:16" ht="38.25" x14ac:dyDescent="0.2">
      <c r="A184" t="s">
        <v>53</v>
      </c>
      <c r="E184" s="27" t="s">
        <v>888</v>
      </c>
    </row>
    <row r="185" spans="1:16" x14ac:dyDescent="0.2">
      <c r="A185" s="17" t="s">
        <v>44</v>
      </c>
      <c r="B185" s="21" t="s">
        <v>273</v>
      </c>
      <c r="C185" s="21" t="s">
        <v>951</v>
      </c>
      <c r="D185" s="17" t="s">
        <v>46</v>
      </c>
      <c r="E185" s="22" t="s">
        <v>952</v>
      </c>
      <c r="F185" s="23" t="s">
        <v>57</v>
      </c>
      <c r="G185" s="24">
        <v>1</v>
      </c>
      <c r="H185" s="25"/>
      <c r="I185" s="25">
        <f>ROUND(ROUND(H185,2)*ROUND(G185,3),2)</f>
        <v>0</v>
      </c>
      <c r="O185">
        <f>(I185*21)/100</f>
        <v>0</v>
      </c>
      <c r="P185" t="s">
        <v>22</v>
      </c>
    </row>
    <row r="186" spans="1:16" x14ac:dyDescent="0.2">
      <c r="A186" s="26" t="s">
        <v>49</v>
      </c>
      <c r="E186" s="27" t="s">
        <v>46</v>
      </c>
    </row>
    <row r="187" spans="1:16" x14ac:dyDescent="0.2">
      <c r="A187" s="28" t="s">
        <v>51</v>
      </c>
      <c r="E187" s="29" t="s">
        <v>871</v>
      </c>
    </row>
    <row r="188" spans="1:16" ht="38.25" x14ac:dyDescent="0.2">
      <c r="A188" t="s">
        <v>53</v>
      </c>
      <c r="E188" s="27" t="s">
        <v>888</v>
      </c>
    </row>
    <row r="189" spans="1:16" x14ac:dyDescent="0.2">
      <c r="A189" s="17" t="s">
        <v>44</v>
      </c>
      <c r="B189" s="21" t="s">
        <v>276</v>
      </c>
      <c r="C189" s="21" t="s">
        <v>953</v>
      </c>
      <c r="D189" s="17" t="s">
        <v>46</v>
      </c>
      <c r="E189" s="22" t="s">
        <v>954</v>
      </c>
      <c r="F189" s="23" t="s">
        <v>57</v>
      </c>
      <c r="G189" s="24">
        <v>1</v>
      </c>
      <c r="H189" s="25"/>
      <c r="I189" s="25">
        <f>ROUND(ROUND(H189,2)*ROUND(G189,3),2)</f>
        <v>0</v>
      </c>
      <c r="O189">
        <f>(I189*21)/100</f>
        <v>0</v>
      </c>
      <c r="P189" t="s">
        <v>22</v>
      </c>
    </row>
    <row r="190" spans="1:16" x14ac:dyDescent="0.2">
      <c r="A190" s="26" t="s">
        <v>49</v>
      </c>
      <c r="E190" s="27" t="s">
        <v>46</v>
      </c>
    </row>
    <row r="191" spans="1:16" x14ac:dyDescent="0.2">
      <c r="A191" s="28" t="s">
        <v>51</v>
      </c>
      <c r="E191" s="29" t="s">
        <v>871</v>
      </c>
    </row>
    <row r="192" spans="1:16" ht="38.25" x14ac:dyDescent="0.2">
      <c r="A192" t="s">
        <v>53</v>
      </c>
      <c r="E192" s="27" t="s">
        <v>888</v>
      </c>
    </row>
    <row r="193" spans="1:16" ht="25.5" x14ac:dyDescent="0.2">
      <c r="A193" s="17" t="s">
        <v>44</v>
      </c>
      <c r="B193" s="21" t="s">
        <v>279</v>
      </c>
      <c r="C193" s="21" t="s">
        <v>68</v>
      </c>
      <c r="D193" s="17" t="s">
        <v>46</v>
      </c>
      <c r="E193" s="22" t="s">
        <v>69</v>
      </c>
      <c r="F193" s="23" t="s">
        <v>57</v>
      </c>
      <c r="G193" s="24">
        <v>1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49</v>
      </c>
      <c r="E194" s="27" t="s">
        <v>46</v>
      </c>
    </row>
    <row r="195" spans="1:16" x14ac:dyDescent="0.2">
      <c r="A195" s="28" t="s">
        <v>51</v>
      </c>
      <c r="E195" s="29" t="s">
        <v>871</v>
      </c>
    </row>
    <row r="196" spans="1:16" ht="38.25" x14ac:dyDescent="0.2">
      <c r="A196" t="s">
        <v>53</v>
      </c>
      <c r="E196" s="27" t="s">
        <v>878</v>
      </c>
    </row>
    <row r="197" spans="1:16" ht="25.5" x14ac:dyDescent="0.2">
      <c r="A197" s="17" t="s">
        <v>44</v>
      </c>
      <c r="B197" s="21" t="s">
        <v>282</v>
      </c>
      <c r="C197" s="21" t="s">
        <v>71</v>
      </c>
      <c r="D197" s="17" t="s">
        <v>46</v>
      </c>
      <c r="E197" s="22" t="s">
        <v>72</v>
      </c>
      <c r="F197" s="23" t="s">
        <v>57</v>
      </c>
      <c r="G197" s="24">
        <v>1</v>
      </c>
      <c r="H197" s="25"/>
      <c r="I197" s="25">
        <f>ROUND(ROUND(H197,2)*ROUND(G197,3),2)</f>
        <v>0</v>
      </c>
      <c r="O197">
        <f>(I197*21)/100</f>
        <v>0</v>
      </c>
      <c r="P197" t="s">
        <v>22</v>
      </c>
    </row>
    <row r="198" spans="1:16" x14ac:dyDescent="0.2">
      <c r="A198" s="26" t="s">
        <v>49</v>
      </c>
      <c r="E198" s="27" t="s">
        <v>46</v>
      </c>
    </row>
    <row r="199" spans="1:16" x14ac:dyDescent="0.2">
      <c r="A199" s="28" t="s">
        <v>51</v>
      </c>
      <c r="E199" s="29" t="s">
        <v>871</v>
      </c>
    </row>
    <row r="200" spans="1:16" ht="25.5" x14ac:dyDescent="0.2">
      <c r="A200" t="s">
        <v>53</v>
      </c>
      <c r="E200" s="27" t="s">
        <v>955</v>
      </c>
    </row>
    <row r="201" spans="1:16" x14ac:dyDescent="0.2">
      <c r="A201" s="17" t="s">
        <v>44</v>
      </c>
      <c r="B201" s="21" t="s">
        <v>285</v>
      </c>
      <c r="C201" s="21" t="s">
        <v>956</v>
      </c>
      <c r="D201" s="17" t="s">
        <v>46</v>
      </c>
      <c r="E201" s="22" t="s">
        <v>957</v>
      </c>
      <c r="F201" s="23" t="s">
        <v>57</v>
      </c>
      <c r="G201" s="24">
        <v>2</v>
      </c>
      <c r="H201" s="25"/>
      <c r="I201" s="25">
        <f>ROUND(ROUND(H201,2)*ROUND(G201,3),2)</f>
        <v>0</v>
      </c>
      <c r="O201">
        <f>(I201*21)/100</f>
        <v>0</v>
      </c>
      <c r="P201" t="s">
        <v>22</v>
      </c>
    </row>
    <row r="202" spans="1:16" x14ac:dyDescent="0.2">
      <c r="A202" s="26" t="s">
        <v>49</v>
      </c>
      <c r="E202" s="27" t="s">
        <v>46</v>
      </c>
    </row>
    <row r="203" spans="1:16" x14ac:dyDescent="0.2">
      <c r="A203" s="28" t="s">
        <v>51</v>
      </c>
      <c r="E203" s="29" t="s">
        <v>871</v>
      </c>
    </row>
    <row r="204" spans="1:16" ht="25.5" x14ac:dyDescent="0.2">
      <c r="A204" t="s">
        <v>53</v>
      </c>
      <c r="E204" s="27" t="s">
        <v>958</v>
      </c>
    </row>
    <row r="205" spans="1:16" ht="25.5" x14ac:dyDescent="0.2">
      <c r="A205" s="17" t="s">
        <v>44</v>
      </c>
      <c r="B205" s="21" t="s">
        <v>288</v>
      </c>
      <c r="C205" s="21" t="s">
        <v>959</v>
      </c>
      <c r="D205" s="17" t="s">
        <v>46</v>
      </c>
      <c r="E205" s="22" t="s">
        <v>960</v>
      </c>
      <c r="F205" s="23" t="s">
        <v>57</v>
      </c>
      <c r="G205" s="24">
        <v>1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x14ac:dyDescent="0.2">
      <c r="A206" s="26" t="s">
        <v>49</v>
      </c>
      <c r="E206" s="27" t="s">
        <v>46</v>
      </c>
    </row>
    <row r="207" spans="1:16" x14ac:dyDescent="0.2">
      <c r="A207" s="28" t="s">
        <v>51</v>
      </c>
      <c r="E207" s="29" t="s">
        <v>871</v>
      </c>
    </row>
    <row r="208" spans="1:16" ht="25.5" x14ac:dyDescent="0.2">
      <c r="A208" t="s">
        <v>53</v>
      </c>
      <c r="E208" s="27" t="s">
        <v>958</v>
      </c>
    </row>
    <row r="209" spans="1:16" x14ac:dyDescent="0.2">
      <c r="A209" s="17" t="s">
        <v>44</v>
      </c>
      <c r="B209" s="21" t="s">
        <v>291</v>
      </c>
      <c r="C209" s="21" t="s">
        <v>73</v>
      </c>
      <c r="D209" s="17" t="s">
        <v>46</v>
      </c>
      <c r="E209" s="22" t="s">
        <v>74</v>
      </c>
      <c r="F209" s="23" t="s">
        <v>48</v>
      </c>
      <c r="G209" s="24">
        <v>8</v>
      </c>
      <c r="H209" s="25"/>
      <c r="I209" s="25">
        <f>ROUND(ROUND(H209,2)*ROUND(G209,3),2)</f>
        <v>0</v>
      </c>
      <c r="O209">
        <f>(I209*21)/100</f>
        <v>0</v>
      </c>
      <c r="P209" t="s">
        <v>22</v>
      </c>
    </row>
    <row r="210" spans="1:16" x14ac:dyDescent="0.2">
      <c r="A210" s="26" t="s">
        <v>49</v>
      </c>
      <c r="E210" s="27" t="s">
        <v>46</v>
      </c>
    </row>
    <row r="211" spans="1:16" x14ac:dyDescent="0.2">
      <c r="A211" s="28" t="s">
        <v>51</v>
      </c>
      <c r="E211" s="29" t="s">
        <v>871</v>
      </c>
    </row>
    <row r="212" spans="1:16" ht="25.5" x14ac:dyDescent="0.2">
      <c r="A212" t="s">
        <v>53</v>
      </c>
      <c r="E212" s="27" t="s">
        <v>879</v>
      </c>
    </row>
    <row r="213" spans="1:16" x14ac:dyDescent="0.2">
      <c r="A213" s="17" t="s">
        <v>44</v>
      </c>
      <c r="B213" s="21" t="s">
        <v>295</v>
      </c>
      <c r="C213" s="21" t="s">
        <v>75</v>
      </c>
      <c r="D213" s="17" t="s">
        <v>46</v>
      </c>
      <c r="E213" s="22" t="s">
        <v>76</v>
      </c>
      <c r="F213" s="23" t="s">
        <v>48</v>
      </c>
      <c r="G213" s="24">
        <v>1</v>
      </c>
      <c r="H213" s="25"/>
      <c r="I213" s="25">
        <f>ROUND(ROUND(H213,2)*ROUND(G213,3),2)</f>
        <v>0</v>
      </c>
      <c r="O213">
        <f>(I213*21)/100</f>
        <v>0</v>
      </c>
      <c r="P213" t="s">
        <v>22</v>
      </c>
    </row>
    <row r="214" spans="1:16" x14ac:dyDescent="0.2">
      <c r="A214" s="26" t="s">
        <v>49</v>
      </c>
      <c r="E214" s="27" t="s">
        <v>46</v>
      </c>
    </row>
    <row r="215" spans="1:16" x14ac:dyDescent="0.2">
      <c r="A215" s="28" t="s">
        <v>51</v>
      </c>
      <c r="E215" s="29" t="s">
        <v>871</v>
      </c>
    </row>
    <row r="216" spans="1:16" ht="25.5" x14ac:dyDescent="0.2">
      <c r="A216" t="s">
        <v>53</v>
      </c>
      <c r="E216" s="27" t="s">
        <v>961</v>
      </c>
    </row>
    <row r="217" spans="1:16" x14ac:dyDescent="0.2">
      <c r="A217" s="17" t="s">
        <v>44</v>
      </c>
      <c r="B217" s="21" t="s">
        <v>298</v>
      </c>
      <c r="C217" s="21" t="s">
        <v>475</v>
      </c>
      <c r="D217" s="17" t="s">
        <v>46</v>
      </c>
      <c r="E217" s="22" t="s">
        <v>476</v>
      </c>
      <c r="F217" s="23" t="s">
        <v>48</v>
      </c>
      <c r="G217" s="24">
        <v>1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49</v>
      </c>
      <c r="E218" s="27" t="s">
        <v>46</v>
      </c>
    </row>
    <row r="219" spans="1:16" x14ac:dyDescent="0.2">
      <c r="A219" s="28" t="s">
        <v>51</v>
      </c>
      <c r="E219" s="29" t="s">
        <v>871</v>
      </c>
    </row>
    <row r="220" spans="1:16" ht="25.5" x14ac:dyDescent="0.2">
      <c r="A220" t="s">
        <v>53</v>
      </c>
      <c r="E220" s="27" t="s">
        <v>962</v>
      </c>
    </row>
    <row r="221" spans="1:16" x14ac:dyDescent="0.2">
      <c r="A221" s="17" t="s">
        <v>44</v>
      </c>
      <c r="B221" s="21" t="s">
        <v>301</v>
      </c>
      <c r="C221" s="21" t="s">
        <v>477</v>
      </c>
      <c r="D221" s="17" t="s">
        <v>46</v>
      </c>
      <c r="E221" s="22" t="s">
        <v>478</v>
      </c>
      <c r="F221" s="23" t="s">
        <v>48</v>
      </c>
      <c r="G221" s="24">
        <v>1</v>
      </c>
      <c r="H221" s="25"/>
      <c r="I221" s="25">
        <f>ROUND(ROUND(H221,2)*ROUND(G221,3),2)</f>
        <v>0</v>
      </c>
      <c r="O221">
        <f>(I221*21)/100</f>
        <v>0</v>
      </c>
      <c r="P221" t="s">
        <v>22</v>
      </c>
    </row>
    <row r="222" spans="1:16" x14ac:dyDescent="0.2">
      <c r="A222" s="26" t="s">
        <v>49</v>
      </c>
      <c r="E222" s="27" t="s">
        <v>46</v>
      </c>
    </row>
    <row r="223" spans="1:16" x14ac:dyDescent="0.2">
      <c r="A223" s="28" t="s">
        <v>51</v>
      </c>
      <c r="E223" s="29" t="s">
        <v>871</v>
      </c>
    </row>
    <row r="224" spans="1:16" ht="25.5" x14ac:dyDescent="0.2">
      <c r="A224" t="s">
        <v>53</v>
      </c>
      <c r="E224" s="27" t="s">
        <v>963</v>
      </c>
    </row>
    <row r="225" spans="1:16" x14ac:dyDescent="0.2">
      <c r="A225" s="17" t="s">
        <v>44</v>
      </c>
      <c r="B225" s="21" t="s">
        <v>304</v>
      </c>
      <c r="C225" s="21" t="s">
        <v>880</v>
      </c>
      <c r="D225" s="17" t="s">
        <v>46</v>
      </c>
      <c r="E225" s="22" t="s">
        <v>881</v>
      </c>
      <c r="F225" s="23" t="s">
        <v>48</v>
      </c>
      <c r="G225" s="24">
        <v>2</v>
      </c>
      <c r="H225" s="25"/>
      <c r="I225" s="25">
        <f>ROUND(ROUND(H225,2)*ROUND(G225,3),2)</f>
        <v>0</v>
      </c>
      <c r="O225">
        <f>(I225*21)/100</f>
        <v>0</v>
      </c>
      <c r="P225" t="s">
        <v>22</v>
      </c>
    </row>
    <row r="226" spans="1:16" x14ac:dyDescent="0.2">
      <c r="A226" s="26" t="s">
        <v>49</v>
      </c>
      <c r="E226" s="27" t="s">
        <v>46</v>
      </c>
    </row>
    <row r="227" spans="1:16" x14ac:dyDescent="0.2">
      <c r="A227" s="28" t="s">
        <v>51</v>
      </c>
      <c r="E227" s="29" t="s">
        <v>871</v>
      </c>
    </row>
    <row r="228" spans="1:16" ht="25.5" x14ac:dyDescent="0.2">
      <c r="A228" t="s">
        <v>53</v>
      </c>
      <c r="E228" s="27" t="s">
        <v>882</v>
      </c>
    </row>
    <row r="229" spans="1:16" x14ac:dyDescent="0.2">
      <c r="A229" s="17" t="s">
        <v>44</v>
      </c>
      <c r="B229" s="21" t="s">
        <v>307</v>
      </c>
      <c r="C229" s="21" t="s">
        <v>964</v>
      </c>
      <c r="D229" s="17" t="s">
        <v>46</v>
      </c>
      <c r="E229" s="22" t="s">
        <v>965</v>
      </c>
      <c r="F229" s="23" t="s">
        <v>48</v>
      </c>
      <c r="G229" s="24">
        <v>1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49</v>
      </c>
      <c r="E230" s="27" t="s">
        <v>46</v>
      </c>
    </row>
    <row r="231" spans="1:16" x14ac:dyDescent="0.2">
      <c r="A231" s="28" t="s">
        <v>51</v>
      </c>
      <c r="E231" s="29" t="s">
        <v>871</v>
      </c>
    </row>
    <row r="232" spans="1:16" ht="25.5" x14ac:dyDescent="0.2">
      <c r="A232" t="s">
        <v>53</v>
      </c>
      <c r="E232" s="27" t="s">
        <v>966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workbookViewId="0">
      <pane ySplit="7" topLeftCell="A8" activePane="bottomLeft" state="frozen"/>
      <selection pane="bottomLeft" activeCell="E1" sqref="E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0+O8+O25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 t="s">
        <v>14</v>
      </c>
      <c r="D3" s="33"/>
      <c r="E3" s="10" t="s">
        <v>15</v>
      </c>
      <c r="F3" s="1"/>
      <c r="G3" s="8"/>
      <c r="H3" s="7" t="s">
        <v>967</v>
      </c>
      <c r="I3" s="30">
        <f>0+I8+I25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967</v>
      </c>
      <c r="D4" s="39"/>
      <c r="E4" s="13" t="s">
        <v>968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969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44</v>
      </c>
      <c r="B9" s="21" t="s">
        <v>28</v>
      </c>
      <c r="C9" s="21" t="s">
        <v>970</v>
      </c>
      <c r="D9" s="17" t="s">
        <v>46</v>
      </c>
      <c r="E9" s="22" t="s">
        <v>971</v>
      </c>
      <c r="F9" s="23" t="s">
        <v>179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972</v>
      </c>
    </row>
    <row r="11" spans="1:18" x14ac:dyDescent="0.2">
      <c r="A11" s="28" t="s">
        <v>51</v>
      </c>
      <c r="E11" s="29" t="s">
        <v>973</v>
      </c>
    </row>
    <row r="12" spans="1:18" ht="63.75" x14ac:dyDescent="0.2">
      <c r="A12" t="s">
        <v>53</v>
      </c>
      <c r="E12" s="27" t="s">
        <v>974</v>
      </c>
    </row>
    <row r="13" spans="1:18" x14ac:dyDescent="0.2">
      <c r="A13" s="17" t="s">
        <v>44</v>
      </c>
      <c r="B13" s="21" t="s">
        <v>22</v>
      </c>
      <c r="C13" s="21" t="s">
        <v>975</v>
      </c>
      <c r="D13" s="17" t="s">
        <v>46</v>
      </c>
      <c r="E13" s="22" t="s">
        <v>976</v>
      </c>
      <c r="F13" s="23" t="s">
        <v>179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977</v>
      </c>
    </row>
    <row r="15" spans="1:18" x14ac:dyDescent="0.2">
      <c r="A15" s="28" t="s">
        <v>51</v>
      </c>
      <c r="E15" s="29" t="s">
        <v>973</v>
      </c>
    </row>
    <row r="16" spans="1:18" ht="89.25" x14ac:dyDescent="0.2">
      <c r="A16" t="s">
        <v>53</v>
      </c>
      <c r="E16" s="27" t="s">
        <v>978</v>
      </c>
    </row>
    <row r="17" spans="1:18" x14ac:dyDescent="0.2">
      <c r="A17" s="17" t="s">
        <v>44</v>
      </c>
      <c r="B17" s="21" t="s">
        <v>21</v>
      </c>
      <c r="C17" s="21" t="s">
        <v>979</v>
      </c>
      <c r="D17" s="17" t="s">
        <v>46</v>
      </c>
      <c r="E17" s="22" t="s">
        <v>980</v>
      </c>
      <c r="F17" s="23" t="s">
        <v>179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8" x14ac:dyDescent="0.2">
      <c r="A18" s="26" t="s">
        <v>49</v>
      </c>
      <c r="E18" s="27" t="s">
        <v>981</v>
      </c>
    </row>
    <row r="19" spans="1:18" x14ac:dyDescent="0.2">
      <c r="A19" s="28" t="s">
        <v>51</v>
      </c>
      <c r="E19" s="29" t="s">
        <v>973</v>
      </c>
    </row>
    <row r="20" spans="1:18" ht="114.75" x14ac:dyDescent="0.2">
      <c r="A20" t="s">
        <v>53</v>
      </c>
      <c r="E20" s="27" t="s">
        <v>982</v>
      </c>
    </row>
    <row r="21" spans="1:18" x14ac:dyDescent="0.2">
      <c r="A21" s="17" t="s">
        <v>44</v>
      </c>
      <c r="B21" s="21" t="s">
        <v>32</v>
      </c>
      <c r="C21" s="21" t="s">
        <v>983</v>
      </c>
      <c r="D21" s="17" t="s">
        <v>46</v>
      </c>
      <c r="E21" s="22" t="s">
        <v>984</v>
      </c>
      <c r="F21" s="23" t="s">
        <v>179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8" x14ac:dyDescent="0.2">
      <c r="A22" s="26" t="s">
        <v>49</v>
      </c>
      <c r="E22" s="27" t="s">
        <v>985</v>
      </c>
    </row>
    <row r="23" spans="1:18" x14ac:dyDescent="0.2">
      <c r="A23" s="28" t="s">
        <v>51</v>
      </c>
      <c r="E23" s="29" t="s">
        <v>973</v>
      </c>
    </row>
    <row r="24" spans="1:18" ht="38.25" x14ac:dyDescent="0.2">
      <c r="A24" t="s">
        <v>53</v>
      </c>
      <c r="E24" s="27" t="s">
        <v>986</v>
      </c>
    </row>
    <row r="25" spans="1:18" ht="12.75" customHeight="1" x14ac:dyDescent="0.2">
      <c r="A25" s="5" t="s">
        <v>42</v>
      </c>
      <c r="B25" s="5"/>
      <c r="C25" s="31" t="s">
        <v>22</v>
      </c>
      <c r="D25" s="5"/>
      <c r="E25" s="19" t="s">
        <v>987</v>
      </c>
      <c r="F25" s="5"/>
      <c r="G25" s="5"/>
      <c r="H25" s="5"/>
      <c r="I25" s="32">
        <f>0+Q25</f>
        <v>0</v>
      </c>
      <c r="O25">
        <f>0+R25</f>
        <v>0</v>
      </c>
      <c r="Q25">
        <f>0+I26+I30+I34+I38+I42+I46</f>
        <v>0</v>
      </c>
      <c r="R25">
        <f>0+O26+O30+O34+O38+O42+O46</f>
        <v>0</v>
      </c>
    </row>
    <row r="26" spans="1:18" x14ac:dyDescent="0.2">
      <c r="A26" s="17" t="s">
        <v>44</v>
      </c>
      <c r="B26" s="21" t="s">
        <v>34</v>
      </c>
      <c r="C26" s="21" t="s">
        <v>988</v>
      </c>
      <c r="D26" s="17" t="s">
        <v>46</v>
      </c>
      <c r="E26" s="22" t="s">
        <v>989</v>
      </c>
      <c r="F26" s="23" t="s">
        <v>179</v>
      </c>
      <c r="G26" s="24">
        <v>1</v>
      </c>
      <c r="H26" s="25"/>
      <c r="I26" s="25">
        <f>ROUND(ROUND(H26,2)*ROUND(G26,3),2)</f>
        <v>0</v>
      </c>
      <c r="O26">
        <f>(I26*21)/100</f>
        <v>0</v>
      </c>
      <c r="P26" t="s">
        <v>22</v>
      </c>
    </row>
    <row r="27" spans="1:18" x14ac:dyDescent="0.2">
      <c r="A27" s="26" t="s">
        <v>49</v>
      </c>
      <c r="E27" s="27" t="s">
        <v>990</v>
      </c>
    </row>
    <row r="28" spans="1:18" x14ac:dyDescent="0.2">
      <c r="A28" s="28" t="s">
        <v>51</v>
      </c>
      <c r="E28" s="29" t="s">
        <v>991</v>
      </c>
    </row>
    <row r="29" spans="1:18" x14ac:dyDescent="0.2">
      <c r="A29" t="s">
        <v>53</v>
      </c>
      <c r="E29" s="27" t="s">
        <v>991</v>
      </c>
    </row>
    <row r="30" spans="1:18" x14ac:dyDescent="0.2">
      <c r="A30" s="17" t="s">
        <v>44</v>
      </c>
      <c r="B30" s="21" t="s">
        <v>36</v>
      </c>
      <c r="C30" s="21" t="s">
        <v>992</v>
      </c>
      <c r="D30" s="17" t="s">
        <v>46</v>
      </c>
      <c r="E30" s="22" t="s">
        <v>993</v>
      </c>
      <c r="F30" s="23" t="s">
        <v>179</v>
      </c>
      <c r="G30" s="24">
        <v>1</v>
      </c>
      <c r="H30" s="25"/>
      <c r="I30" s="25">
        <f>ROUND(ROUND(H30,2)*ROUND(G30,3),2)</f>
        <v>0</v>
      </c>
      <c r="O30">
        <f>(I30*21)/100</f>
        <v>0</v>
      </c>
      <c r="P30" t="s">
        <v>22</v>
      </c>
    </row>
    <row r="31" spans="1:18" x14ac:dyDescent="0.2">
      <c r="A31" s="26" t="s">
        <v>49</v>
      </c>
      <c r="E31" s="27" t="s">
        <v>994</v>
      </c>
    </row>
    <row r="32" spans="1:18" x14ac:dyDescent="0.2">
      <c r="A32" s="28" t="s">
        <v>51</v>
      </c>
      <c r="E32" s="29" t="s">
        <v>973</v>
      </c>
    </row>
    <row r="33" spans="1:16" ht="89.25" x14ac:dyDescent="0.2">
      <c r="A33" t="s">
        <v>53</v>
      </c>
      <c r="E33" s="27" t="s">
        <v>995</v>
      </c>
    </row>
    <row r="34" spans="1:16" x14ac:dyDescent="0.2">
      <c r="A34" s="17" t="s">
        <v>44</v>
      </c>
      <c r="B34" s="21" t="s">
        <v>67</v>
      </c>
      <c r="C34" s="21" t="s">
        <v>996</v>
      </c>
      <c r="D34" s="17" t="s">
        <v>46</v>
      </c>
      <c r="E34" s="22" t="s">
        <v>997</v>
      </c>
      <c r="F34" s="23" t="s">
        <v>179</v>
      </c>
      <c r="G34" s="24">
        <v>1</v>
      </c>
      <c r="H34" s="25"/>
      <c r="I34" s="25">
        <f>ROUND(ROUND(H34,2)*ROUND(G34,3),2)</f>
        <v>0</v>
      </c>
      <c r="O34">
        <f>(I34*21)/100</f>
        <v>0</v>
      </c>
      <c r="P34" t="s">
        <v>22</v>
      </c>
    </row>
    <row r="35" spans="1:16" x14ac:dyDescent="0.2">
      <c r="A35" s="26" t="s">
        <v>49</v>
      </c>
      <c r="E35" s="27" t="s">
        <v>998</v>
      </c>
    </row>
    <row r="36" spans="1:16" x14ac:dyDescent="0.2">
      <c r="A36" s="28" t="s">
        <v>51</v>
      </c>
      <c r="E36" s="29" t="s">
        <v>973</v>
      </c>
    </row>
    <row r="37" spans="1:16" ht="76.5" x14ac:dyDescent="0.2">
      <c r="A37" t="s">
        <v>53</v>
      </c>
      <c r="E37" s="27" t="s">
        <v>999</v>
      </c>
    </row>
    <row r="38" spans="1:16" x14ac:dyDescent="0.2">
      <c r="A38" s="17" t="s">
        <v>44</v>
      </c>
      <c r="B38" s="21" t="s">
        <v>70</v>
      </c>
      <c r="C38" s="21" t="s">
        <v>1000</v>
      </c>
      <c r="D38" s="17" t="s">
        <v>46</v>
      </c>
      <c r="E38" s="22" t="s">
        <v>1001</v>
      </c>
      <c r="F38" s="23" t="s">
        <v>179</v>
      </c>
      <c r="G38" s="24">
        <v>1</v>
      </c>
      <c r="H38" s="25"/>
      <c r="I38" s="25">
        <f>ROUND(ROUND(H38,2)*ROUND(G38,3),2)</f>
        <v>0</v>
      </c>
      <c r="O38">
        <f>(I38*0)/100</f>
        <v>0</v>
      </c>
      <c r="P38" t="s">
        <v>26</v>
      </c>
    </row>
    <row r="39" spans="1:16" x14ac:dyDescent="0.2">
      <c r="A39" s="26" t="s">
        <v>49</v>
      </c>
      <c r="E39" s="27" t="s">
        <v>1001</v>
      </c>
    </row>
    <row r="40" spans="1:16" x14ac:dyDescent="0.2">
      <c r="A40" s="28" t="s">
        <v>51</v>
      </c>
      <c r="E40" s="29" t="s">
        <v>973</v>
      </c>
    </row>
    <row r="41" spans="1:16" ht="127.5" x14ac:dyDescent="0.2">
      <c r="A41" t="s">
        <v>53</v>
      </c>
      <c r="E41" s="27" t="s">
        <v>1002</v>
      </c>
    </row>
    <row r="42" spans="1:16" x14ac:dyDescent="0.2">
      <c r="A42" s="17" t="s">
        <v>44</v>
      </c>
      <c r="B42" s="21" t="s">
        <v>39</v>
      </c>
      <c r="C42" s="21" t="s">
        <v>1003</v>
      </c>
      <c r="D42" s="17" t="s">
        <v>46</v>
      </c>
      <c r="E42" s="22" t="s">
        <v>1004</v>
      </c>
      <c r="F42" s="23" t="s">
        <v>179</v>
      </c>
      <c r="G42" s="24">
        <v>1</v>
      </c>
      <c r="H42" s="25"/>
      <c r="I42" s="25">
        <f>ROUND(ROUND(H42,2)*ROUND(G42,3),2)</f>
        <v>0</v>
      </c>
      <c r="O42">
        <f>(I42*21)/100</f>
        <v>0</v>
      </c>
      <c r="P42" t="s">
        <v>22</v>
      </c>
    </row>
    <row r="43" spans="1:16" ht="127.5" x14ac:dyDescent="0.2">
      <c r="A43" s="26" t="s">
        <v>49</v>
      </c>
      <c r="E43" s="27" t="s">
        <v>1005</v>
      </c>
    </row>
    <row r="44" spans="1:16" x14ac:dyDescent="0.2">
      <c r="A44" s="28" t="s">
        <v>51</v>
      </c>
      <c r="E44" s="29" t="s">
        <v>973</v>
      </c>
    </row>
    <row r="45" spans="1:16" ht="25.5" x14ac:dyDescent="0.2">
      <c r="A45" t="s">
        <v>53</v>
      </c>
      <c r="E45" s="27" t="s">
        <v>1006</v>
      </c>
    </row>
    <row r="46" spans="1:16" x14ac:dyDescent="0.2">
      <c r="A46" s="17" t="s">
        <v>44</v>
      </c>
      <c r="B46" s="21" t="s">
        <v>41</v>
      </c>
      <c r="C46" s="21" t="s">
        <v>1007</v>
      </c>
      <c r="D46" s="17" t="s">
        <v>46</v>
      </c>
      <c r="E46" s="22" t="s">
        <v>1008</v>
      </c>
      <c r="F46" s="23" t="s">
        <v>179</v>
      </c>
      <c r="G46" s="24">
        <v>1</v>
      </c>
      <c r="H46" s="25"/>
      <c r="I46" s="25">
        <f>ROUND(ROUND(H46,2)*ROUND(G46,3),2)</f>
        <v>0</v>
      </c>
      <c r="O46">
        <f>(I46*21)/100</f>
        <v>0</v>
      </c>
      <c r="P46" t="s">
        <v>22</v>
      </c>
    </row>
    <row r="47" spans="1:16" ht="51" x14ac:dyDescent="0.2">
      <c r="A47" s="26" t="s">
        <v>49</v>
      </c>
      <c r="E47" s="27" t="s">
        <v>1009</v>
      </c>
    </row>
    <row r="48" spans="1:16" x14ac:dyDescent="0.2">
      <c r="A48" s="28" t="s">
        <v>51</v>
      </c>
      <c r="E48" s="29" t="s">
        <v>973</v>
      </c>
    </row>
    <row r="49" spans="1:5" ht="25.5" x14ac:dyDescent="0.2">
      <c r="A49" t="s">
        <v>53</v>
      </c>
      <c r="E49" s="27" t="s">
        <v>1010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0"/>
  <sheetViews>
    <sheetView topLeftCell="B1"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23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23</v>
      </c>
      <c r="D4" s="39"/>
      <c r="E4" s="13" t="s">
        <v>24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</f>
        <v>0</v>
      </c>
      <c r="R8">
        <f>0+O9+O13+O17+O21+O25+O29+O33+O37+O41+O45+O49+O53+O57+O61+O65+O69+O73+O77+O81+O85+O89+O93+O97+O101+O105+O109+O113+O117+O121+O125+O129+O133+O137</f>
        <v>0</v>
      </c>
    </row>
    <row r="9" spans="1:18" x14ac:dyDescent="0.2">
      <c r="A9" s="17" t="s">
        <v>44</v>
      </c>
      <c r="B9" s="21" t="s">
        <v>28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25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50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ht="25.5" x14ac:dyDescent="0.2">
      <c r="A13" s="17" t="s">
        <v>44</v>
      </c>
      <c r="B13" s="21" t="s">
        <v>22</v>
      </c>
      <c r="C13" s="21" t="s">
        <v>55</v>
      </c>
      <c r="D13" s="17" t="s">
        <v>46</v>
      </c>
      <c r="E13" s="22" t="s">
        <v>56</v>
      </c>
      <c r="F13" s="23" t="s">
        <v>57</v>
      </c>
      <c r="G13" s="24">
        <v>2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52</v>
      </c>
    </row>
    <row r="16" spans="1:18" x14ac:dyDescent="0.2">
      <c r="A16" t="s">
        <v>53</v>
      </c>
      <c r="E16" s="27" t="s">
        <v>54</v>
      </c>
    </row>
    <row r="17" spans="1:16" x14ac:dyDescent="0.2">
      <c r="A17" s="17" t="s">
        <v>44</v>
      </c>
      <c r="B17" s="21" t="s">
        <v>21</v>
      </c>
      <c r="C17" s="21" t="s">
        <v>58</v>
      </c>
      <c r="D17" s="17" t="s">
        <v>46</v>
      </c>
      <c r="E17" s="22" t="s">
        <v>59</v>
      </c>
      <c r="F17" s="23" t="s">
        <v>60</v>
      </c>
      <c r="G17" s="24">
        <v>69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54</v>
      </c>
    </row>
    <row r="21" spans="1:16" x14ac:dyDescent="0.2">
      <c r="A21" s="17" t="s">
        <v>44</v>
      </c>
      <c r="B21" s="21" t="s">
        <v>32</v>
      </c>
      <c r="C21" s="21" t="s">
        <v>61</v>
      </c>
      <c r="D21" s="17" t="s">
        <v>46</v>
      </c>
      <c r="E21" s="22" t="s">
        <v>62</v>
      </c>
      <c r="F21" s="23" t="s">
        <v>60</v>
      </c>
      <c r="G21" s="24">
        <v>35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52</v>
      </c>
    </row>
    <row r="24" spans="1:16" x14ac:dyDescent="0.2">
      <c r="A24" t="s">
        <v>53</v>
      </c>
      <c r="E24" s="27" t="s">
        <v>54</v>
      </c>
    </row>
    <row r="25" spans="1:16" ht="25.5" x14ac:dyDescent="0.2">
      <c r="A25" s="17" t="s">
        <v>44</v>
      </c>
      <c r="B25" s="21" t="s">
        <v>34</v>
      </c>
      <c r="C25" s="21" t="s">
        <v>63</v>
      </c>
      <c r="D25" s="17" t="s">
        <v>46</v>
      </c>
      <c r="E25" s="22" t="s">
        <v>64</v>
      </c>
      <c r="F25" s="23" t="s">
        <v>57</v>
      </c>
      <c r="G25" s="24">
        <v>4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52</v>
      </c>
    </row>
    <row r="28" spans="1:16" x14ac:dyDescent="0.2">
      <c r="A28" t="s">
        <v>53</v>
      </c>
      <c r="E28" s="27" t="s">
        <v>54</v>
      </c>
    </row>
    <row r="29" spans="1:16" x14ac:dyDescent="0.2">
      <c r="A29" s="17" t="s">
        <v>44</v>
      </c>
      <c r="B29" s="21" t="s">
        <v>36</v>
      </c>
      <c r="C29" s="21" t="s">
        <v>65</v>
      </c>
      <c r="D29" s="17" t="s">
        <v>46</v>
      </c>
      <c r="E29" s="22" t="s">
        <v>66</v>
      </c>
      <c r="F29" s="23" t="s">
        <v>57</v>
      </c>
      <c r="G29" s="24">
        <v>1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46</v>
      </c>
    </row>
    <row r="31" spans="1:16" x14ac:dyDescent="0.2">
      <c r="A31" s="28" t="s">
        <v>51</v>
      </c>
      <c r="E31" s="29" t="s">
        <v>52</v>
      </c>
    </row>
    <row r="32" spans="1:16" x14ac:dyDescent="0.2">
      <c r="A32" t="s">
        <v>53</v>
      </c>
      <c r="E32" s="27" t="s">
        <v>54</v>
      </c>
    </row>
    <row r="33" spans="1:16" ht="25.5" x14ac:dyDescent="0.2">
      <c r="A33" s="17" t="s">
        <v>44</v>
      </c>
      <c r="B33" s="21" t="s">
        <v>67</v>
      </c>
      <c r="C33" s="21" t="s">
        <v>68</v>
      </c>
      <c r="D33" s="17" t="s">
        <v>46</v>
      </c>
      <c r="E33" s="22" t="s">
        <v>69</v>
      </c>
      <c r="F33" s="23" t="s">
        <v>57</v>
      </c>
      <c r="G33" s="24">
        <v>1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46</v>
      </c>
    </row>
    <row r="35" spans="1:16" x14ac:dyDescent="0.2">
      <c r="A35" s="28" t="s">
        <v>51</v>
      </c>
      <c r="E35" s="29" t="s">
        <v>52</v>
      </c>
    </row>
    <row r="36" spans="1:16" x14ac:dyDescent="0.2">
      <c r="A36" t="s">
        <v>53</v>
      </c>
      <c r="E36" s="27" t="s">
        <v>54</v>
      </c>
    </row>
    <row r="37" spans="1:16" ht="25.5" x14ac:dyDescent="0.2">
      <c r="A37" s="17" t="s">
        <v>44</v>
      </c>
      <c r="B37" s="21" t="s">
        <v>70</v>
      </c>
      <c r="C37" s="21" t="s">
        <v>71</v>
      </c>
      <c r="D37" s="17" t="s">
        <v>46</v>
      </c>
      <c r="E37" s="22" t="s">
        <v>72</v>
      </c>
      <c r="F37" s="23" t="s">
        <v>57</v>
      </c>
      <c r="G37" s="24">
        <v>1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46</v>
      </c>
    </row>
    <row r="39" spans="1:16" x14ac:dyDescent="0.2">
      <c r="A39" s="28" t="s">
        <v>51</v>
      </c>
      <c r="E39" s="29" t="s">
        <v>52</v>
      </c>
    </row>
    <row r="40" spans="1:16" x14ac:dyDescent="0.2">
      <c r="A40" t="s">
        <v>53</v>
      </c>
      <c r="E40" s="27" t="s">
        <v>54</v>
      </c>
    </row>
    <row r="41" spans="1:16" x14ac:dyDescent="0.2">
      <c r="A41" s="17" t="s">
        <v>44</v>
      </c>
      <c r="B41" s="21" t="s">
        <v>39</v>
      </c>
      <c r="C41" s="21" t="s">
        <v>73</v>
      </c>
      <c r="D41" s="17" t="s">
        <v>46</v>
      </c>
      <c r="E41" s="22" t="s">
        <v>74</v>
      </c>
      <c r="F41" s="23" t="s">
        <v>48</v>
      </c>
      <c r="G41" s="24">
        <v>4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46</v>
      </c>
    </row>
    <row r="43" spans="1:16" x14ac:dyDescent="0.2">
      <c r="A43" s="28" t="s">
        <v>51</v>
      </c>
      <c r="E43" s="29" t="s">
        <v>52</v>
      </c>
    </row>
    <row r="44" spans="1:16" x14ac:dyDescent="0.2">
      <c r="A44" t="s">
        <v>53</v>
      </c>
      <c r="E44" s="27" t="s">
        <v>54</v>
      </c>
    </row>
    <row r="45" spans="1:16" x14ac:dyDescent="0.2">
      <c r="A45" s="17" t="s">
        <v>44</v>
      </c>
      <c r="B45" s="21" t="s">
        <v>41</v>
      </c>
      <c r="C45" s="21" t="s">
        <v>75</v>
      </c>
      <c r="D45" s="17" t="s">
        <v>46</v>
      </c>
      <c r="E45" s="22" t="s">
        <v>76</v>
      </c>
      <c r="F45" s="23" t="s">
        <v>48</v>
      </c>
      <c r="G45" s="24">
        <v>6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46</v>
      </c>
    </row>
    <row r="47" spans="1:16" x14ac:dyDescent="0.2">
      <c r="A47" s="28" t="s">
        <v>51</v>
      </c>
      <c r="E47" s="29" t="s">
        <v>52</v>
      </c>
    </row>
    <row r="48" spans="1:16" x14ac:dyDescent="0.2">
      <c r="A48" t="s">
        <v>53</v>
      </c>
      <c r="E48" s="27" t="s">
        <v>54</v>
      </c>
    </row>
    <row r="49" spans="1:16" x14ac:dyDescent="0.2">
      <c r="A49" s="17" t="s">
        <v>44</v>
      </c>
      <c r="B49" s="21" t="s">
        <v>77</v>
      </c>
      <c r="C49" s="21" t="s">
        <v>78</v>
      </c>
      <c r="D49" s="17" t="s">
        <v>46</v>
      </c>
      <c r="E49" s="22" t="s">
        <v>79</v>
      </c>
      <c r="F49" s="23" t="s">
        <v>57</v>
      </c>
      <c r="G49" s="24">
        <v>1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46</v>
      </c>
    </row>
    <row r="51" spans="1:16" x14ac:dyDescent="0.2">
      <c r="A51" s="28" t="s">
        <v>51</v>
      </c>
      <c r="E51" s="29" t="s">
        <v>52</v>
      </c>
    </row>
    <row r="52" spans="1:16" x14ac:dyDescent="0.2">
      <c r="A52" t="s">
        <v>53</v>
      </c>
      <c r="E52" s="27" t="s">
        <v>54</v>
      </c>
    </row>
    <row r="53" spans="1:16" x14ac:dyDescent="0.2">
      <c r="A53" s="17" t="s">
        <v>44</v>
      </c>
      <c r="B53" s="21" t="s">
        <v>80</v>
      </c>
      <c r="C53" s="21" t="s">
        <v>81</v>
      </c>
      <c r="D53" s="17" t="s">
        <v>46</v>
      </c>
      <c r="E53" s="22" t="s">
        <v>82</v>
      </c>
      <c r="F53" s="23" t="s">
        <v>57</v>
      </c>
      <c r="G53" s="24">
        <v>1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52</v>
      </c>
    </row>
    <row r="56" spans="1:16" x14ac:dyDescent="0.2">
      <c r="A56" t="s">
        <v>53</v>
      </c>
      <c r="E56" s="27" t="s">
        <v>54</v>
      </c>
    </row>
    <row r="57" spans="1:16" x14ac:dyDescent="0.2">
      <c r="A57" s="17" t="s">
        <v>44</v>
      </c>
      <c r="B57" s="21" t="s">
        <v>83</v>
      </c>
      <c r="C57" s="21" t="s">
        <v>84</v>
      </c>
      <c r="D57" s="17" t="s">
        <v>46</v>
      </c>
      <c r="E57" s="22" t="s">
        <v>85</v>
      </c>
      <c r="F57" s="23" t="s">
        <v>57</v>
      </c>
      <c r="G57" s="24">
        <v>1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52</v>
      </c>
    </row>
    <row r="60" spans="1:16" x14ac:dyDescent="0.2">
      <c r="A60" t="s">
        <v>53</v>
      </c>
      <c r="E60" s="27" t="s">
        <v>54</v>
      </c>
    </row>
    <row r="61" spans="1:16" x14ac:dyDescent="0.2">
      <c r="A61" s="17" t="s">
        <v>44</v>
      </c>
      <c r="B61" s="21" t="s">
        <v>86</v>
      </c>
      <c r="C61" s="21" t="s">
        <v>87</v>
      </c>
      <c r="D61" s="17" t="s">
        <v>46</v>
      </c>
      <c r="E61" s="22" t="s">
        <v>88</v>
      </c>
      <c r="F61" s="23" t="s">
        <v>57</v>
      </c>
      <c r="G61" s="24">
        <v>1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46</v>
      </c>
    </row>
    <row r="63" spans="1:16" x14ac:dyDescent="0.2">
      <c r="A63" s="28" t="s">
        <v>51</v>
      </c>
      <c r="E63" s="29" t="s">
        <v>52</v>
      </c>
    </row>
    <row r="64" spans="1:16" x14ac:dyDescent="0.2">
      <c r="A64" t="s">
        <v>53</v>
      </c>
      <c r="E64" s="27" t="s">
        <v>54</v>
      </c>
    </row>
    <row r="65" spans="1:16" ht="25.5" x14ac:dyDescent="0.2">
      <c r="A65" s="17" t="s">
        <v>44</v>
      </c>
      <c r="B65" s="21" t="s">
        <v>89</v>
      </c>
      <c r="C65" s="21" t="s">
        <v>90</v>
      </c>
      <c r="D65" s="17" t="s">
        <v>46</v>
      </c>
      <c r="E65" s="22" t="s">
        <v>91</v>
      </c>
      <c r="F65" s="23" t="s">
        <v>57</v>
      </c>
      <c r="G65" s="24">
        <v>1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52</v>
      </c>
    </row>
    <row r="68" spans="1:16" x14ac:dyDescent="0.2">
      <c r="A68" t="s">
        <v>53</v>
      </c>
      <c r="E68" s="27" t="s">
        <v>54</v>
      </c>
    </row>
    <row r="69" spans="1:16" ht="25.5" x14ac:dyDescent="0.2">
      <c r="A69" s="17" t="s">
        <v>44</v>
      </c>
      <c r="B69" s="21" t="s">
        <v>92</v>
      </c>
      <c r="C69" s="21" t="s">
        <v>93</v>
      </c>
      <c r="D69" s="17" t="s">
        <v>46</v>
      </c>
      <c r="E69" s="22" t="s">
        <v>94</v>
      </c>
      <c r="F69" s="23" t="s">
        <v>57</v>
      </c>
      <c r="G69" s="24">
        <v>1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52</v>
      </c>
    </row>
    <row r="72" spans="1:16" x14ac:dyDescent="0.2">
      <c r="A72" t="s">
        <v>53</v>
      </c>
      <c r="E72" s="27" t="s">
        <v>54</v>
      </c>
    </row>
    <row r="73" spans="1:16" x14ac:dyDescent="0.2">
      <c r="A73" s="17" t="s">
        <v>44</v>
      </c>
      <c r="B73" s="21" t="s">
        <v>95</v>
      </c>
      <c r="C73" s="21" t="s">
        <v>96</v>
      </c>
      <c r="D73" s="17" t="s">
        <v>46</v>
      </c>
      <c r="E73" s="22" t="s">
        <v>97</v>
      </c>
      <c r="F73" s="23" t="s">
        <v>57</v>
      </c>
      <c r="G73" s="24">
        <v>1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52</v>
      </c>
    </row>
    <row r="76" spans="1:16" x14ac:dyDescent="0.2">
      <c r="A76" t="s">
        <v>53</v>
      </c>
      <c r="E76" s="27" t="s">
        <v>54</v>
      </c>
    </row>
    <row r="77" spans="1:16" ht="25.5" x14ac:dyDescent="0.2">
      <c r="A77" s="17" t="s">
        <v>44</v>
      </c>
      <c r="B77" s="21" t="s">
        <v>98</v>
      </c>
      <c r="C77" s="21" t="s">
        <v>99</v>
      </c>
      <c r="D77" s="17" t="s">
        <v>46</v>
      </c>
      <c r="E77" s="22" t="s">
        <v>100</v>
      </c>
      <c r="F77" s="23" t="s">
        <v>57</v>
      </c>
      <c r="G77" s="24">
        <v>1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52</v>
      </c>
    </row>
    <row r="80" spans="1:16" x14ac:dyDescent="0.2">
      <c r="A80" t="s">
        <v>53</v>
      </c>
      <c r="E80" s="27" t="s">
        <v>54</v>
      </c>
    </row>
    <row r="81" spans="1:16" ht="25.5" x14ac:dyDescent="0.2">
      <c r="A81" s="17" t="s">
        <v>44</v>
      </c>
      <c r="B81" s="21" t="s">
        <v>101</v>
      </c>
      <c r="C81" s="21" t="s">
        <v>102</v>
      </c>
      <c r="D81" s="17" t="s">
        <v>46</v>
      </c>
      <c r="E81" s="22" t="s">
        <v>103</v>
      </c>
      <c r="F81" s="23" t="s">
        <v>57</v>
      </c>
      <c r="G81" s="24">
        <v>1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52</v>
      </c>
    </row>
    <row r="84" spans="1:16" x14ac:dyDescent="0.2">
      <c r="A84" t="s">
        <v>53</v>
      </c>
      <c r="E84" s="27" t="s">
        <v>54</v>
      </c>
    </row>
    <row r="85" spans="1:16" ht="25.5" x14ac:dyDescent="0.2">
      <c r="A85" s="17" t="s">
        <v>44</v>
      </c>
      <c r="B85" s="21" t="s">
        <v>104</v>
      </c>
      <c r="C85" s="21" t="s">
        <v>105</v>
      </c>
      <c r="D85" s="17" t="s">
        <v>46</v>
      </c>
      <c r="E85" s="22" t="s">
        <v>106</v>
      </c>
      <c r="F85" s="23" t="s">
        <v>57</v>
      </c>
      <c r="G85" s="24">
        <v>1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52</v>
      </c>
    </row>
    <row r="88" spans="1:16" x14ac:dyDescent="0.2">
      <c r="A88" t="s">
        <v>53</v>
      </c>
      <c r="E88" s="27" t="s">
        <v>54</v>
      </c>
    </row>
    <row r="89" spans="1:16" x14ac:dyDescent="0.2">
      <c r="A89" s="17" t="s">
        <v>44</v>
      </c>
      <c r="B89" s="21" t="s">
        <v>107</v>
      </c>
      <c r="C89" s="21" t="s">
        <v>108</v>
      </c>
      <c r="D89" s="17" t="s">
        <v>46</v>
      </c>
      <c r="E89" s="22" t="s">
        <v>109</v>
      </c>
      <c r="F89" s="23" t="s">
        <v>57</v>
      </c>
      <c r="G89" s="24">
        <v>1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52</v>
      </c>
    </row>
    <row r="92" spans="1:16" x14ac:dyDescent="0.2">
      <c r="A92" t="s">
        <v>53</v>
      </c>
      <c r="E92" s="27" t="s">
        <v>54</v>
      </c>
    </row>
    <row r="93" spans="1:16" ht="25.5" x14ac:dyDescent="0.2">
      <c r="A93" s="17" t="s">
        <v>44</v>
      </c>
      <c r="B93" s="21" t="s">
        <v>110</v>
      </c>
      <c r="C93" s="21" t="s">
        <v>111</v>
      </c>
      <c r="D93" s="17" t="s">
        <v>46</v>
      </c>
      <c r="E93" s="22" t="s">
        <v>112</v>
      </c>
      <c r="F93" s="23" t="s">
        <v>57</v>
      </c>
      <c r="G93" s="24">
        <v>1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46</v>
      </c>
    </row>
    <row r="95" spans="1:16" x14ac:dyDescent="0.2">
      <c r="A95" s="28" t="s">
        <v>51</v>
      </c>
      <c r="E95" s="29" t="s">
        <v>52</v>
      </c>
    </row>
    <row r="96" spans="1:16" x14ac:dyDescent="0.2">
      <c r="A96" t="s">
        <v>53</v>
      </c>
      <c r="E96" s="27" t="s">
        <v>54</v>
      </c>
    </row>
    <row r="97" spans="1:16" ht="25.5" x14ac:dyDescent="0.2">
      <c r="A97" s="17" t="s">
        <v>44</v>
      </c>
      <c r="B97" s="21" t="s">
        <v>113</v>
      </c>
      <c r="C97" s="21" t="s">
        <v>114</v>
      </c>
      <c r="D97" s="17" t="s">
        <v>46</v>
      </c>
      <c r="E97" s="22" t="s">
        <v>115</v>
      </c>
      <c r="F97" s="23" t="s">
        <v>57</v>
      </c>
      <c r="G97" s="24">
        <v>1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52</v>
      </c>
    </row>
    <row r="100" spans="1:16" x14ac:dyDescent="0.2">
      <c r="A100" t="s">
        <v>53</v>
      </c>
      <c r="E100" s="27" t="s">
        <v>54</v>
      </c>
    </row>
    <row r="101" spans="1:16" ht="25.5" x14ac:dyDescent="0.2">
      <c r="A101" s="17" t="s">
        <v>44</v>
      </c>
      <c r="B101" s="21" t="s">
        <v>116</v>
      </c>
      <c r="C101" s="21" t="s">
        <v>117</v>
      </c>
      <c r="D101" s="17" t="s">
        <v>46</v>
      </c>
      <c r="E101" s="22" t="s">
        <v>118</v>
      </c>
      <c r="F101" s="23" t="s">
        <v>57</v>
      </c>
      <c r="G101" s="24">
        <v>1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46</v>
      </c>
    </row>
    <row r="103" spans="1:16" x14ac:dyDescent="0.2">
      <c r="A103" s="28" t="s">
        <v>51</v>
      </c>
      <c r="E103" s="29" t="s">
        <v>52</v>
      </c>
    </row>
    <row r="104" spans="1:16" x14ac:dyDescent="0.2">
      <c r="A104" t="s">
        <v>53</v>
      </c>
      <c r="E104" s="27" t="s">
        <v>54</v>
      </c>
    </row>
    <row r="105" spans="1:16" ht="25.5" x14ac:dyDescent="0.2">
      <c r="A105" s="17" t="s">
        <v>44</v>
      </c>
      <c r="B105" s="21" t="s">
        <v>119</v>
      </c>
      <c r="C105" s="21" t="s">
        <v>120</v>
      </c>
      <c r="D105" s="17" t="s">
        <v>46</v>
      </c>
      <c r="E105" s="22" t="s">
        <v>121</v>
      </c>
      <c r="F105" s="23" t="s">
        <v>57</v>
      </c>
      <c r="G105" s="24">
        <v>1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52</v>
      </c>
    </row>
    <row r="108" spans="1:16" x14ac:dyDescent="0.2">
      <c r="A108" t="s">
        <v>53</v>
      </c>
      <c r="E108" s="27" t="s">
        <v>54</v>
      </c>
    </row>
    <row r="109" spans="1:16" x14ac:dyDescent="0.2">
      <c r="A109" s="17" t="s">
        <v>44</v>
      </c>
      <c r="B109" s="21" t="s">
        <v>122</v>
      </c>
      <c r="C109" s="21" t="s">
        <v>123</v>
      </c>
      <c r="D109" s="17" t="s">
        <v>46</v>
      </c>
      <c r="E109" s="22" t="s">
        <v>124</v>
      </c>
      <c r="F109" s="23" t="s">
        <v>57</v>
      </c>
      <c r="G109" s="24">
        <v>1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6" x14ac:dyDescent="0.2">
      <c r="A110" s="26" t="s">
        <v>49</v>
      </c>
      <c r="E110" s="27" t="s">
        <v>46</v>
      </c>
    </row>
    <row r="111" spans="1:16" x14ac:dyDescent="0.2">
      <c r="A111" s="28" t="s">
        <v>51</v>
      </c>
      <c r="E111" s="29" t="s">
        <v>52</v>
      </c>
    </row>
    <row r="112" spans="1:16" x14ac:dyDescent="0.2">
      <c r="A112" t="s">
        <v>53</v>
      </c>
      <c r="E112" s="27" t="s">
        <v>54</v>
      </c>
    </row>
    <row r="113" spans="1:16" ht="25.5" x14ac:dyDescent="0.2">
      <c r="A113" s="17" t="s">
        <v>44</v>
      </c>
      <c r="B113" s="21" t="s">
        <v>125</v>
      </c>
      <c r="C113" s="21" t="s">
        <v>126</v>
      </c>
      <c r="D113" s="17" t="s">
        <v>46</v>
      </c>
      <c r="E113" s="22" t="s">
        <v>127</v>
      </c>
      <c r="F113" s="23" t="s">
        <v>57</v>
      </c>
      <c r="G113" s="24">
        <v>1</v>
      </c>
      <c r="H113" s="25"/>
      <c r="I113" s="25">
        <f>ROUND(ROUND(H113,2)*ROUND(G113,3),2)</f>
        <v>0</v>
      </c>
      <c r="O113">
        <f>(I113*21)/100</f>
        <v>0</v>
      </c>
      <c r="P113" t="s">
        <v>22</v>
      </c>
    </row>
    <row r="114" spans="1:16" x14ac:dyDescent="0.2">
      <c r="A114" s="26" t="s">
        <v>49</v>
      </c>
      <c r="E114" s="27" t="s">
        <v>46</v>
      </c>
    </row>
    <row r="115" spans="1:16" x14ac:dyDescent="0.2">
      <c r="A115" s="28" t="s">
        <v>51</v>
      </c>
      <c r="E115" s="29" t="s">
        <v>52</v>
      </c>
    </row>
    <row r="116" spans="1:16" x14ac:dyDescent="0.2">
      <c r="A116" t="s">
        <v>53</v>
      </c>
      <c r="E116" s="27" t="s">
        <v>54</v>
      </c>
    </row>
    <row r="117" spans="1:16" ht="25.5" x14ac:dyDescent="0.2">
      <c r="A117" s="17" t="s">
        <v>44</v>
      </c>
      <c r="B117" s="21" t="s">
        <v>128</v>
      </c>
      <c r="C117" s="21" t="s">
        <v>129</v>
      </c>
      <c r="D117" s="17" t="s">
        <v>46</v>
      </c>
      <c r="E117" s="22" t="s">
        <v>130</v>
      </c>
      <c r="F117" s="23" t="s">
        <v>57</v>
      </c>
      <c r="G117" s="24">
        <v>3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6" ht="25.5" x14ac:dyDescent="0.2">
      <c r="A118" s="26" t="s">
        <v>49</v>
      </c>
      <c r="E118" s="27" t="s">
        <v>131</v>
      </c>
    </row>
    <row r="119" spans="1:16" x14ac:dyDescent="0.2">
      <c r="A119" s="28" t="s">
        <v>51</v>
      </c>
      <c r="E119" s="29" t="s">
        <v>52</v>
      </c>
    </row>
    <row r="120" spans="1:16" x14ac:dyDescent="0.2">
      <c r="A120" t="s">
        <v>53</v>
      </c>
      <c r="E120" s="27" t="s">
        <v>54</v>
      </c>
    </row>
    <row r="121" spans="1:16" ht="38.25" x14ac:dyDescent="0.2">
      <c r="A121" s="17" t="s">
        <v>44</v>
      </c>
      <c r="B121" s="21" t="s">
        <v>132</v>
      </c>
      <c r="C121" s="21" t="s">
        <v>133</v>
      </c>
      <c r="D121" s="17" t="s">
        <v>46</v>
      </c>
      <c r="E121" s="22" t="s">
        <v>134</v>
      </c>
      <c r="F121" s="23" t="s">
        <v>135</v>
      </c>
      <c r="G121" s="24">
        <v>0.01</v>
      </c>
      <c r="H121" s="25">
        <v>0</v>
      </c>
      <c r="I121" s="25">
        <f>ROUND(ROUND(H121,2)*ROUND(G121,3),2)</f>
        <v>0</v>
      </c>
      <c r="O121">
        <f>(I121*21)/100</f>
        <v>0</v>
      </c>
      <c r="P121" t="s">
        <v>22</v>
      </c>
    </row>
    <row r="122" spans="1:16" ht="25.5" x14ac:dyDescent="0.2">
      <c r="A122" s="26" t="s">
        <v>49</v>
      </c>
      <c r="E122" s="27" t="s">
        <v>136</v>
      </c>
    </row>
    <row r="123" spans="1:16" x14ac:dyDescent="0.2">
      <c r="A123" s="28" t="s">
        <v>51</v>
      </c>
      <c r="E123" s="29" t="s">
        <v>46</v>
      </c>
    </row>
    <row r="124" spans="1:16" ht="153" x14ac:dyDescent="0.2">
      <c r="A124" t="s">
        <v>53</v>
      </c>
      <c r="E124" s="27" t="s">
        <v>137</v>
      </c>
    </row>
    <row r="125" spans="1:16" x14ac:dyDescent="0.2">
      <c r="A125" s="17" t="s">
        <v>44</v>
      </c>
      <c r="B125" s="21" t="s">
        <v>138</v>
      </c>
      <c r="C125" s="21" t="s">
        <v>139</v>
      </c>
      <c r="D125" s="17" t="s">
        <v>46</v>
      </c>
      <c r="E125" s="22" t="s">
        <v>140</v>
      </c>
      <c r="F125" s="23" t="s">
        <v>60</v>
      </c>
      <c r="G125" s="24">
        <v>104</v>
      </c>
      <c r="H125" s="25"/>
      <c r="I125" s="25">
        <f>ROUND(ROUND(H125,2)*ROUND(G125,3),2)</f>
        <v>0</v>
      </c>
      <c r="O125">
        <f>(I125*21)/100</f>
        <v>0</v>
      </c>
      <c r="P125" t="s">
        <v>22</v>
      </c>
    </row>
    <row r="126" spans="1:16" x14ac:dyDescent="0.2">
      <c r="A126" s="26" t="s">
        <v>49</v>
      </c>
      <c r="E126" s="27" t="s">
        <v>46</v>
      </c>
    </row>
    <row r="127" spans="1:16" x14ac:dyDescent="0.2">
      <c r="A127" s="28" t="s">
        <v>51</v>
      </c>
      <c r="E127" s="29" t="s">
        <v>52</v>
      </c>
    </row>
    <row r="128" spans="1:16" x14ac:dyDescent="0.2">
      <c r="A128" t="s">
        <v>53</v>
      </c>
      <c r="E128" s="27" t="s">
        <v>54</v>
      </c>
    </row>
    <row r="129" spans="1:16" x14ac:dyDescent="0.2">
      <c r="A129" s="17" t="s">
        <v>44</v>
      </c>
      <c r="B129" s="21" t="s">
        <v>141</v>
      </c>
      <c r="C129" s="21" t="s">
        <v>142</v>
      </c>
      <c r="D129" s="17" t="s">
        <v>46</v>
      </c>
      <c r="E129" s="22" t="s">
        <v>143</v>
      </c>
      <c r="F129" s="23" t="s">
        <v>57</v>
      </c>
      <c r="G129" s="24">
        <v>1</v>
      </c>
      <c r="H129" s="25"/>
      <c r="I129" s="25">
        <f>ROUND(ROUND(H129,2)*ROUND(G129,3),2)</f>
        <v>0</v>
      </c>
      <c r="O129">
        <f>(I129*21)/100</f>
        <v>0</v>
      </c>
      <c r="P129" t="s">
        <v>22</v>
      </c>
    </row>
    <row r="130" spans="1:16" x14ac:dyDescent="0.2">
      <c r="A130" s="26" t="s">
        <v>49</v>
      </c>
      <c r="E130" s="27" t="s">
        <v>46</v>
      </c>
    </row>
    <row r="131" spans="1:16" x14ac:dyDescent="0.2">
      <c r="A131" s="28" t="s">
        <v>51</v>
      </c>
      <c r="E131" s="29" t="s">
        <v>52</v>
      </c>
    </row>
    <row r="132" spans="1:16" x14ac:dyDescent="0.2">
      <c r="A132" t="s">
        <v>53</v>
      </c>
      <c r="E132" s="27" t="s">
        <v>54</v>
      </c>
    </row>
    <row r="133" spans="1:16" x14ac:dyDescent="0.2">
      <c r="A133" s="17" t="s">
        <v>44</v>
      </c>
      <c r="B133" s="21" t="s">
        <v>144</v>
      </c>
      <c r="C133" s="21" t="s">
        <v>145</v>
      </c>
      <c r="D133" s="17" t="s">
        <v>46</v>
      </c>
      <c r="E133" s="22" t="s">
        <v>146</v>
      </c>
      <c r="F133" s="23" t="s">
        <v>57</v>
      </c>
      <c r="G133" s="24">
        <v>1</v>
      </c>
      <c r="H133" s="25"/>
      <c r="I133" s="25">
        <f>ROUND(ROUND(H133,2)*ROUND(G133,3),2)</f>
        <v>0</v>
      </c>
      <c r="O133">
        <f>(I133*21)/100</f>
        <v>0</v>
      </c>
      <c r="P133" t="s">
        <v>22</v>
      </c>
    </row>
    <row r="134" spans="1:16" x14ac:dyDescent="0.2">
      <c r="A134" s="26" t="s">
        <v>49</v>
      </c>
      <c r="E134" s="27" t="s">
        <v>46</v>
      </c>
    </row>
    <row r="135" spans="1:16" x14ac:dyDescent="0.2">
      <c r="A135" s="28" t="s">
        <v>51</v>
      </c>
      <c r="E135" s="29" t="s">
        <v>52</v>
      </c>
    </row>
    <row r="136" spans="1:16" x14ac:dyDescent="0.2">
      <c r="A136" t="s">
        <v>53</v>
      </c>
      <c r="E136" s="27" t="s">
        <v>54</v>
      </c>
    </row>
    <row r="137" spans="1:16" x14ac:dyDescent="0.2">
      <c r="A137" s="17" t="s">
        <v>44</v>
      </c>
      <c r="B137" s="21" t="s">
        <v>147</v>
      </c>
      <c r="C137" s="21" t="s">
        <v>148</v>
      </c>
      <c r="D137" s="17" t="s">
        <v>46</v>
      </c>
      <c r="E137" s="22" t="s">
        <v>149</v>
      </c>
      <c r="F137" s="23" t="s">
        <v>57</v>
      </c>
      <c r="G137" s="24">
        <v>1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6" x14ac:dyDescent="0.2">
      <c r="A138" s="26" t="s">
        <v>49</v>
      </c>
      <c r="E138" s="27" t="s">
        <v>46</v>
      </c>
    </row>
    <row r="139" spans="1:16" x14ac:dyDescent="0.2">
      <c r="A139" s="28" t="s">
        <v>51</v>
      </c>
      <c r="E139" s="29" t="s">
        <v>52</v>
      </c>
    </row>
    <row r="140" spans="1:16" x14ac:dyDescent="0.2">
      <c r="A140" t="s">
        <v>53</v>
      </c>
      <c r="E140" s="27" t="s">
        <v>54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8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150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150</v>
      </c>
      <c r="D4" s="39"/>
      <c r="E4" s="13" t="s">
        <v>151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</f>
        <v>0</v>
      </c>
      <c r="R8">
        <f>0+O9+O13+O17+O21+O25+O29+O33+O37+O41+O45+O49+O53+O57+O61+O65+O69+O73+O77+O81+O85+O89+O93+O97+O101+O105</f>
        <v>0</v>
      </c>
    </row>
    <row r="9" spans="1:18" x14ac:dyDescent="0.2">
      <c r="A9" s="17" t="s">
        <v>44</v>
      </c>
      <c r="B9" s="21" t="s">
        <v>28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20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50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ht="25.5" x14ac:dyDescent="0.2">
      <c r="A13" s="17" t="s">
        <v>44</v>
      </c>
      <c r="B13" s="21" t="s">
        <v>22</v>
      </c>
      <c r="C13" s="21" t="s">
        <v>55</v>
      </c>
      <c r="D13" s="17" t="s">
        <v>46</v>
      </c>
      <c r="E13" s="22" t="s">
        <v>56</v>
      </c>
      <c r="F13" s="23" t="s">
        <v>57</v>
      </c>
      <c r="G13" s="24">
        <v>2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52</v>
      </c>
    </row>
    <row r="16" spans="1:18" x14ac:dyDescent="0.2">
      <c r="A16" t="s">
        <v>53</v>
      </c>
      <c r="E16" s="27" t="s">
        <v>54</v>
      </c>
    </row>
    <row r="17" spans="1:16" x14ac:dyDescent="0.2">
      <c r="A17" s="17" t="s">
        <v>44</v>
      </c>
      <c r="B17" s="21" t="s">
        <v>21</v>
      </c>
      <c r="C17" s="21" t="s">
        <v>58</v>
      </c>
      <c r="D17" s="17" t="s">
        <v>46</v>
      </c>
      <c r="E17" s="22" t="s">
        <v>59</v>
      </c>
      <c r="F17" s="23" t="s">
        <v>60</v>
      </c>
      <c r="G17" s="24">
        <v>69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54</v>
      </c>
    </row>
    <row r="21" spans="1:16" x14ac:dyDescent="0.2">
      <c r="A21" s="17" t="s">
        <v>44</v>
      </c>
      <c r="B21" s="21" t="s">
        <v>32</v>
      </c>
      <c r="C21" s="21" t="s">
        <v>61</v>
      </c>
      <c r="D21" s="17" t="s">
        <v>46</v>
      </c>
      <c r="E21" s="22" t="s">
        <v>62</v>
      </c>
      <c r="F21" s="23" t="s">
        <v>60</v>
      </c>
      <c r="G21" s="24">
        <v>45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52</v>
      </c>
    </row>
    <row r="24" spans="1:16" x14ac:dyDescent="0.2">
      <c r="A24" t="s">
        <v>53</v>
      </c>
      <c r="E24" s="27" t="s">
        <v>54</v>
      </c>
    </row>
    <row r="25" spans="1:16" ht="25.5" x14ac:dyDescent="0.2">
      <c r="A25" s="17" t="s">
        <v>44</v>
      </c>
      <c r="B25" s="21" t="s">
        <v>34</v>
      </c>
      <c r="C25" s="21" t="s">
        <v>63</v>
      </c>
      <c r="D25" s="17" t="s">
        <v>46</v>
      </c>
      <c r="E25" s="22" t="s">
        <v>64</v>
      </c>
      <c r="F25" s="23" t="s">
        <v>57</v>
      </c>
      <c r="G25" s="24">
        <v>4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52</v>
      </c>
    </row>
    <row r="28" spans="1:16" x14ac:dyDescent="0.2">
      <c r="A28" t="s">
        <v>53</v>
      </c>
      <c r="E28" s="27" t="s">
        <v>54</v>
      </c>
    </row>
    <row r="29" spans="1:16" x14ac:dyDescent="0.2">
      <c r="A29" s="17" t="s">
        <v>44</v>
      </c>
      <c r="B29" s="21" t="s">
        <v>36</v>
      </c>
      <c r="C29" s="21" t="s">
        <v>65</v>
      </c>
      <c r="D29" s="17" t="s">
        <v>46</v>
      </c>
      <c r="E29" s="22" t="s">
        <v>66</v>
      </c>
      <c r="F29" s="23" t="s">
        <v>57</v>
      </c>
      <c r="G29" s="24">
        <v>1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46</v>
      </c>
    </row>
    <row r="31" spans="1:16" x14ac:dyDescent="0.2">
      <c r="A31" s="28" t="s">
        <v>51</v>
      </c>
      <c r="E31" s="29" t="s">
        <v>52</v>
      </c>
    </row>
    <row r="32" spans="1:16" x14ac:dyDescent="0.2">
      <c r="A32" t="s">
        <v>53</v>
      </c>
      <c r="E32" s="27" t="s">
        <v>54</v>
      </c>
    </row>
    <row r="33" spans="1:16" ht="25.5" x14ac:dyDescent="0.2">
      <c r="A33" s="17" t="s">
        <v>44</v>
      </c>
      <c r="B33" s="21" t="s">
        <v>67</v>
      </c>
      <c r="C33" s="21" t="s">
        <v>68</v>
      </c>
      <c r="D33" s="17" t="s">
        <v>46</v>
      </c>
      <c r="E33" s="22" t="s">
        <v>69</v>
      </c>
      <c r="F33" s="23" t="s">
        <v>57</v>
      </c>
      <c r="G33" s="24">
        <v>1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46</v>
      </c>
    </row>
    <row r="35" spans="1:16" x14ac:dyDescent="0.2">
      <c r="A35" s="28" t="s">
        <v>51</v>
      </c>
      <c r="E35" s="29" t="s">
        <v>52</v>
      </c>
    </row>
    <row r="36" spans="1:16" x14ac:dyDescent="0.2">
      <c r="A36" t="s">
        <v>53</v>
      </c>
      <c r="E36" s="27" t="s">
        <v>54</v>
      </c>
    </row>
    <row r="37" spans="1:16" ht="25.5" x14ac:dyDescent="0.2">
      <c r="A37" s="17" t="s">
        <v>44</v>
      </c>
      <c r="B37" s="21" t="s">
        <v>70</v>
      </c>
      <c r="C37" s="21" t="s">
        <v>71</v>
      </c>
      <c r="D37" s="17" t="s">
        <v>46</v>
      </c>
      <c r="E37" s="22" t="s">
        <v>72</v>
      </c>
      <c r="F37" s="23" t="s">
        <v>57</v>
      </c>
      <c r="G37" s="24">
        <v>1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46</v>
      </c>
    </row>
    <row r="39" spans="1:16" x14ac:dyDescent="0.2">
      <c r="A39" s="28" t="s">
        <v>51</v>
      </c>
      <c r="E39" s="29" t="s">
        <v>52</v>
      </c>
    </row>
    <row r="40" spans="1:16" x14ac:dyDescent="0.2">
      <c r="A40" t="s">
        <v>53</v>
      </c>
      <c r="E40" s="27" t="s">
        <v>54</v>
      </c>
    </row>
    <row r="41" spans="1:16" x14ac:dyDescent="0.2">
      <c r="A41" s="17" t="s">
        <v>44</v>
      </c>
      <c r="B41" s="21" t="s">
        <v>39</v>
      </c>
      <c r="C41" s="21" t="s">
        <v>73</v>
      </c>
      <c r="D41" s="17" t="s">
        <v>46</v>
      </c>
      <c r="E41" s="22" t="s">
        <v>74</v>
      </c>
      <c r="F41" s="23" t="s">
        <v>48</v>
      </c>
      <c r="G41" s="24">
        <v>4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46</v>
      </c>
    </row>
    <row r="43" spans="1:16" x14ac:dyDescent="0.2">
      <c r="A43" s="28" t="s">
        <v>51</v>
      </c>
      <c r="E43" s="29" t="s">
        <v>52</v>
      </c>
    </row>
    <row r="44" spans="1:16" x14ac:dyDescent="0.2">
      <c r="A44" t="s">
        <v>53</v>
      </c>
      <c r="E44" s="27" t="s">
        <v>54</v>
      </c>
    </row>
    <row r="45" spans="1:16" x14ac:dyDescent="0.2">
      <c r="A45" s="17" t="s">
        <v>44</v>
      </c>
      <c r="B45" s="21" t="s">
        <v>41</v>
      </c>
      <c r="C45" s="21" t="s">
        <v>75</v>
      </c>
      <c r="D45" s="17" t="s">
        <v>46</v>
      </c>
      <c r="E45" s="22" t="s">
        <v>76</v>
      </c>
      <c r="F45" s="23" t="s">
        <v>48</v>
      </c>
      <c r="G45" s="24">
        <v>6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46</v>
      </c>
    </row>
    <row r="47" spans="1:16" x14ac:dyDescent="0.2">
      <c r="A47" s="28" t="s">
        <v>51</v>
      </c>
      <c r="E47" s="29" t="s">
        <v>52</v>
      </c>
    </row>
    <row r="48" spans="1:16" x14ac:dyDescent="0.2">
      <c r="A48" t="s">
        <v>53</v>
      </c>
      <c r="E48" s="27" t="s">
        <v>54</v>
      </c>
    </row>
    <row r="49" spans="1:16" x14ac:dyDescent="0.2">
      <c r="A49" s="17" t="s">
        <v>44</v>
      </c>
      <c r="B49" s="21" t="s">
        <v>77</v>
      </c>
      <c r="C49" s="21" t="s">
        <v>78</v>
      </c>
      <c r="D49" s="17" t="s">
        <v>46</v>
      </c>
      <c r="E49" s="22" t="s">
        <v>79</v>
      </c>
      <c r="F49" s="23" t="s">
        <v>57</v>
      </c>
      <c r="G49" s="24">
        <v>1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46</v>
      </c>
    </row>
    <row r="51" spans="1:16" x14ac:dyDescent="0.2">
      <c r="A51" s="28" t="s">
        <v>51</v>
      </c>
      <c r="E51" s="29" t="s">
        <v>52</v>
      </c>
    </row>
    <row r="52" spans="1:16" x14ac:dyDescent="0.2">
      <c r="A52" t="s">
        <v>53</v>
      </c>
      <c r="E52" s="27" t="s">
        <v>54</v>
      </c>
    </row>
    <row r="53" spans="1:16" x14ac:dyDescent="0.2">
      <c r="A53" s="17" t="s">
        <v>44</v>
      </c>
      <c r="B53" s="21" t="s">
        <v>80</v>
      </c>
      <c r="C53" s="21" t="s">
        <v>81</v>
      </c>
      <c r="D53" s="17" t="s">
        <v>46</v>
      </c>
      <c r="E53" s="22" t="s">
        <v>82</v>
      </c>
      <c r="F53" s="23" t="s">
        <v>57</v>
      </c>
      <c r="G53" s="24">
        <v>2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52</v>
      </c>
    </row>
    <row r="56" spans="1:16" x14ac:dyDescent="0.2">
      <c r="A56" t="s">
        <v>53</v>
      </c>
      <c r="E56" s="27" t="s">
        <v>54</v>
      </c>
    </row>
    <row r="57" spans="1:16" x14ac:dyDescent="0.2">
      <c r="A57" s="17" t="s">
        <v>44</v>
      </c>
      <c r="B57" s="21" t="s">
        <v>83</v>
      </c>
      <c r="C57" s="21" t="s">
        <v>84</v>
      </c>
      <c r="D57" s="17" t="s">
        <v>46</v>
      </c>
      <c r="E57" s="22" t="s">
        <v>85</v>
      </c>
      <c r="F57" s="23" t="s">
        <v>57</v>
      </c>
      <c r="G57" s="24">
        <v>2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52</v>
      </c>
    </row>
    <row r="60" spans="1:16" x14ac:dyDescent="0.2">
      <c r="A60" t="s">
        <v>53</v>
      </c>
      <c r="E60" s="27" t="s">
        <v>54</v>
      </c>
    </row>
    <row r="61" spans="1:16" ht="25.5" x14ac:dyDescent="0.2">
      <c r="A61" s="17" t="s">
        <v>44</v>
      </c>
      <c r="B61" s="21" t="s">
        <v>86</v>
      </c>
      <c r="C61" s="21" t="s">
        <v>152</v>
      </c>
      <c r="D61" s="17" t="s">
        <v>46</v>
      </c>
      <c r="E61" s="22" t="s">
        <v>153</v>
      </c>
      <c r="F61" s="23" t="s">
        <v>57</v>
      </c>
      <c r="G61" s="24">
        <v>1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154</v>
      </c>
    </row>
    <row r="63" spans="1:16" x14ac:dyDescent="0.2">
      <c r="A63" s="28" t="s">
        <v>51</v>
      </c>
      <c r="E63" s="29" t="s">
        <v>52</v>
      </c>
    </row>
    <row r="64" spans="1:16" x14ac:dyDescent="0.2">
      <c r="A64" t="s">
        <v>53</v>
      </c>
      <c r="E64" s="27" t="s">
        <v>54</v>
      </c>
    </row>
    <row r="65" spans="1:16" x14ac:dyDescent="0.2">
      <c r="A65" s="17" t="s">
        <v>44</v>
      </c>
      <c r="B65" s="21" t="s">
        <v>89</v>
      </c>
      <c r="C65" s="21" t="s">
        <v>155</v>
      </c>
      <c r="D65" s="17" t="s">
        <v>46</v>
      </c>
      <c r="E65" s="22" t="s">
        <v>156</v>
      </c>
      <c r="F65" s="23" t="s">
        <v>57</v>
      </c>
      <c r="G65" s="24">
        <v>2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52</v>
      </c>
    </row>
    <row r="68" spans="1:16" x14ac:dyDescent="0.2">
      <c r="A68" t="s">
        <v>53</v>
      </c>
      <c r="E68" s="27" t="s">
        <v>54</v>
      </c>
    </row>
    <row r="69" spans="1:16" x14ac:dyDescent="0.2">
      <c r="A69" s="17" t="s">
        <v>44</v>
      </c>
      <c r="B69" s="21" t="s">
        <v>92</v>
      </c>
      <c r="C69" s="21" t="s">
        <v>157</v>
      </c>
      <c r="D69" s="17" t="s">
        <v>46</v>
      </c>
      <c r="E69" s="22" t="s">
        <v>158</v>
      </c>
      <c r="F69" s="23" t="s">
        <v>57</v>
      </c>
      <c r="G69" s="24">
        <v>2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52</v>
      </c>
    </row>
    <row r="72" spans="1:16" x14ac:dyDescent="0.2">
      <c r="A72" t="s">
        <v>53</v>
      </c>
      <c r="E72" s="27" t="s">
        <v>54</v>
      </c>
    </row>
    <row r="73" spans="1:16" x14ac:dyDescent="0.2">
      <c r="A73" s="17" t="s">
        <v>44</v>
      </c>
      <c r="B73" s="21" t="s">
        <v>95</v>
      </c>
      <c r="C73" s="21" t="s">
        <v>159</v>
      </c>
      <c r="D73" s="17" t="s">
        <v>46</v>
      </c>
      <c r="E73" s="22" t="s">
        <v>160</v>
      </c>
      <c r="F73" s="23" t="s">
        <v>57</v>
      </c>
      <c r="G73" s="24">
        <v>2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52</v>
      </c>
    </row>
    <row r="76" spans="1:16" x14ac:dyDescent="0.2">
      <c r="A76" t="s">
        <v>53</v>
      </c>
      <c r="E76" s="27" t="s">
        <v>54</v>
      </c>
    </row>
    <row r="77" spans="1:16" x14ac:dyDescent="0.2">
      <c r="A77" s="17" t="s">
        <v>44</v>
      </c>
      <c r="B77" s="21" t="s">
        <v>98</v>
      </c>
      <c r="C77" s="21" t="s">
        <v>161</v>
      </c>
      <c r="D77" s="17" t="s">
        <v>46</v>
      </c>
      <c r="E77" s="22" t="s">
        <v>162</v>
      </c>
      <c r="F77" s="23" t="s">
        <v>57</v>
      </c>
      <c r="G77" s="24">
        <v>2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52</v>
      </c>
    </row>
    <row r="80" spans="1:16" x14ac:dyDescent="0.2">
      <c r="A80" t="s">
        <v>53</v>
      </c>
      <c r="E80" s="27" t="s">
        <v>54</v>
      </c>
    </row>
    <row r="81" spans="1:16" x14ac:dyDescent="0.2">
      <c r="A81" s="17" t="s">
        <v>44</v>
      </c>
      <c r="B81" s="21" t="s">
        <v>101</v>
      </c>
      <c r="C81" s="21" t="s">
        <v>163</v>
      </c>
      <c r="D81" s="17" t="s">
        <v>46</v>
      </c>
      <c r="E81" s="22" t="s">
        <v>164</v>
      </c>
      <c r="F81" s="23" t="s">
        <v>57</v>
      </c>
      <c r="G81" s="24">
        <v>2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52</v>
      </c>
    </row>
    <row r="84" spans="1:16" x14ac:dyDescent="0.2">
      <c r="A84" t="s">
        <v>53</v>
      </c>
      <c r="E84" s="27" t="s">
        <v>54</v>
      </c>
    </row>
    <row r="85" spans="1:16" ht="25.5" x14ac:dyDescent="0.2">
      <c r="A85" s="17" t="s">
        <v>44</v>
      </c>
      <c r="B85" s="21" t="s">
        <v>104</v>
      </c>
      <c r="C85" s="21" t="s">
        <v>165</v>
      </c>
      <c r="D85" s="17" t="s">
        <v>46</v>
      </c>
      <c r="E85" s="22" t="s">
        <v>166</v>
      </c>
      <c r="F85" s="23" t="s">
        <v>48</v>
      </c>
      <c r="G85" s="24">
        <v>16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52</v>
      </c>
    </row>
    <row r="88" spans="1:16" x14ac:dyDescent="0.2">
      <c r="A88" t="s">
        <v>53</v>
      </c>
      <c r="E88" s="27" t="s">
        <v>54</v>
      </c>
    </row>
    <row r="89" spans="1:16" x14ac:dyDescent="0.2">
      <c r="A89" s="17" t="s">
        <v>44</v>
      </c>
      <c r="B89" s="21" t="s">
        <v>107</v>
      </c>
      <c r="C89" s="21" t="s">
        <v>167</v>
      </c>
      <c r="D89" s="17" t="s">
        <v>46</v>
      </c>
      <c r="E89" s="22" t="s">
        <v>168</v>
      </c>
      <c r="F89" s="23" t="s">
        <v>48</v>
      </c>
      <c r="G89" s="24">
        <v>16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52</v>
      </c>
    </row>
    <row r="92" spans="1:16" x14ac:dyDescent="0.2">
      <c r="A92" t="s">
        <v>53</v>
      </c>
      <c r="E92" s="27" t="s">
        <v>54</v>
      </c>
    </row>
    <row r="93" spans="1:16" ht="25.5" x14ac:dyDescent="0.2">
      <c r="A93" s="17" t="s">
        <v>44</v>
      </c>
      <c r="B93" s="21" t="s">
        <v>110</v>
      </c>
      <c r="C93" s="21" t="s">
        <v>129</v>
      </c>
      <c r="D93" s="17" t="s">
        <v>46</v>
      </c>
      <c r="E93" s="22" t="s">
        <v>130</v>
      </c>
      <c r="F93" s="23" t="s">
        <v>57</v>
      </c>
      <c r="G93" s="24">
        <v>4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169</v>
      </c>
    </row>
    <row r="95" spans="1:16" x14ac:dyDescent="0.2">
      <c r="A95" s="28" t="s">
        <v>51</v>
      </c>
      <c r="E95" s="29" t="s">
        <v>52</v>
      </c>
    </row>
    <row r="96" spans="1:16" x14ac:dyDescent="0.2">
      <c r="A96" t="s">
        <v>53</v>
      </c>
      <c r="E96" s="27" t="s">
        <v>54</v>
      </c>
    </row>
    <row r="97" spans="1:16" x14ac:dyDescent="0.2">
      <c r="A97" s="17" t="s">
        <v>44</v>
      </c>
      <c r="B97" s="21" t="s">
        <v>113</v>
      </c>
      <c r="C97" s="21" t="s">
        <v>139</v>
      </c>
      <c r="D97" s="17" t="s">
        <v>46</v>
      </c>
      <c r="E97" s="22" t="s">
        <v>140</v>
      </c>
      <c r="F97" s="23" t="s">
        <v>60</v>
      </c>
      <c r="G97" s="24">
        <v>114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52</v>
      </c>
    </row>
    <row r="100" spans="1:16" x14ac:dyDescent="0.2">
      <c r="A100" t="s">
        <v>53</v>
      </c>
      <c r="E100" s="27" t="s">
        <v>54</v>
      </c>
    </row>
    <row r="101" spans="1:16" ht="25.5" x14ac:dyDescent="0.2">
      <c r="A101" s="17" t="s">
        <v>44</v>
      </c>
      <c r="B101" s="21" t="s">
        <v>116</v>
      </c>
      <c r="C101" s="21" t="s">
        <v>170</v>
      </c>
      <c r="D101" s="17" t="s">
        <v>46</v>
      </c>
      <c r="E101" s="22" t="s">
        <v>171</v>
      </c>
      <c r="F101" s="23" t="s">
        <v>57</v>
      </c>
      <c r="G101" s="24">
        <v>1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172</v>
      </c>
    </row>
    <row r="103" spans="1:16" x14ac:dyDescent="0.2">
      <c r="A103" s="28" t="s">
        <v>51</v>
      </c>
      <c r="E103" s="29" t="s">
        <v>52</v>
      </c>
    </row>
    <row r="104" spans="1:16" x14ac:dyDescent="0.2">
      <c r="A104" t="s">
        <v>53</v>
      </c>
      <c r="E104" s="27" t="s">
        <v>54</v>
      </c>
    </row>
    <row r="105" spans="1:16" x14ac:dyDescent="0.2">
      <c r="A105" s="17" t="s">
        <v>44</v>
      </c>
      <c r="B105" s="21" t="s">
        <v>119</v>
      </c>
      <c r="C105" s="21" t="s">
        <v>173</v>
      </c>
      <c r="D105" s="17" t="s">
        <v>46</v>
      </c>
      <c r="E105" s="22" t="s">
        <v>174</v>
      </c>
      <c r="F105" s="23" t="s">
        <v>57</v>
      </c>
      <c r="G105" s="24">
        <v>2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52</v>
      </c>
    </row>
    <row r="108" spans="1:16" x14ac:dyDescent="0.2">
      <c r="A108" t="s">
        <v>53</v>
      </c>
      <c r="E108" s="27" t="s">
        <v>54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4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175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175</v>
      </c>
      <c r="D4" s="39"/>
      <c r="E4" s="13" t="s">
        <v>176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</f>
        <v>0</v>
      </c>
    </row>
    <row r="9" spans="1:18" x14ac:dyDescent="0.2">
      <c r="A9" s="17" t="s">
        <v>44</v>
      </c>
      <c r="B9" s="21" t="s">
        <v>28</v>
      </c>
      <c r="C9" s="21" t="s">
        <v>177</v>
      </c>
      <c r="D9" s="17" t="s">
        <v>46</v>
      </c>
      <c r="E9" s="22" t="s">
        <v>178</v>
      </c>
      <c r="F9" s="23" t="s">
        <v>179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25.5" x14ac:dyDescent="0.2">
      <c r="A10" s="26" t="s">
        <v>49</v>
      </c>
      <c r="E10" s="27" t="s">
        <v>180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x14ac:dyDescent="0.2">
      <c r="A13" s="17" t="s">
        <v>44</v>
      </c>
      <c r="B13" s="21" t="s">
        <v>22</v>
      </c>
      <c r="C13" s="21" t="s">
        <v>181</v>
      </c>
      <c r="D13" s="17" t="s">
        <v>46</v>
      </c>
      <c r="E13" s="22" t="s">
        <v>182</v>
      </c>
      <c r="F13" s="23" t="s">
        <v>179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183</v>
      </c>
    </row>
    <row r="15" spans="1:18" x14ac:dyDescent="0.2">
      <c r="A15" s="28" t="s">
        <v>51</v>
      </c>
      <c r="E15" s="29" t="s">
        <v>52</v>
      </c>
    </row>
    <row r="16" spans="1:18" x14ac:dyDescent="0.2">
      <c r="A16" t="s">
        <v>53</v>
      </c>
      <c r="E16" s="27" t="s">
        <v>54</v>
      </c>
    </row>
    <row r="17" spans="1:16" x14ac:dyDescent="0.2">
      <c r="A17" s="17" t="s">
        <v>44</v>
      </c>
      <c r="B17" s="21" t="s">
        <v>21</v>
      </c>
      <c r="C17" s="21" t="s">
        <v>184</v>
      </c>
      <c r="D17" s="17" t="s">
        <v>46</v>
      </c>
      <c r="E17" s="22" t="s">
        <v>185</v>
      </c>
      <c r="F17" s="23" t="s">
        <v>179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186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54</v>
      </c>
    </row>
    <row r="21" spans="1:16" x14ac:dyDescent="0.2">
      <c r="A21" s="17" t="s">
        <v>44</v>
      </c>
      <c r="B21" s="21" t="s">
        <v>32</v>
      </c>
      <c r="C21" s="21" t="s">
        <v>187</v>
      </c>
      <c r="D21" s="17" t="s">
        <v>46</v>
      </c>
      <c r="E21" s="22" t="s">
        <v>188</v>
      </c>
      <c r="F21" s="23" t="s">
        <v>179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189</v>
      </c>
    </row>
    <row r="23" spans="1:16" x14ac:dyDescent="0.2">
      <c r="A23" s="28" t="s">
        <v>51</v>
      </c>
      <c r="E23" s="29" t="s">
        <v>52</v>
      </c>
    </row>
    <row r="24" spans="1:16" x14ac:dyDescent="0.2">
      <c r="A24" t="s">
        <v>53</v>
      </c>
      <c r="E24" s="27" t="s">
        <v>54</v>
      </c>
    </row>
    <row r="25" spans="1:16" x14ac:dyDescent="0.2">
      <c r="A25" s="17" t="s">
        <v>44</v>
      </c>
      <c r="B25" s="21" t="s">
        <v>34</v>
      </c>
      <c r="C25" s="21" t="s">
        <v>45</v>
      </c>
      <c r="D25" s="17" t="s">
        <v>46</v>
      </c>
      <c r="E25" s="22" t="s">
        <v>47</v>
      </c>
      <c r="F25" s="23" t="s">
        <v>48</v>
      </c>
      <c r="G25" s="24">
        <v>15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50</v>
      </c>
    </row>
    <row r="27" spans="1:16" x14ac:dyDescent="0.2">
      <c r="A27" s="28" t="s">
        <v>51</v>
      </c>
      <c r="E27" s="29" t="s">
        <v>52</v>
      </c>
    </row>
    <row r="28" spans="1:16" x14ac:dyDescent="0.2">
      <c r="A28" t="s">
        <v>53</v>
      </c>
      <c r="E28" s="27" t="s">
        <v>54</v>
      </c>
    </row>
    <row r="29" spans="1:16" x14ac:dyDescent="0.2">
      <c r="A29" s="17" t="s">
        <v>44</v>
      </c>
      <c r="B29" s="21" t="s">
        <v>36</v>
      </c>
      <c r="C29" s="21" t="s">
        <v>190</v>
      </c>
      <c r="D29" s="17" t="s">
        <v>46</v>
      </c>
      <c r="E29" s="22" t="s">
        <v>191</v>
      </c>
      <c r="F29" s="23" t="s">
        <v>192</v>
      </c>
      <c r="G29" s="24">
        <v>32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193</v>
      </c>
    </row>
    <row r="31" spans="1:16" x14ac:dyDescent="0.2">
      <c r="A31" s="28" t="s">
        <v>51</v>
      </c>
      <c r="E31" s="29" t="s">
        <v>52</v>
      </c>
    </row>
    <row r="32" spans="1:16" x14ac:dyDescent="0.2">
      <c r="A32" t="s">
        <v>53</v>
      </c>
      <c r="E32" s="27" t="s">
        <v>54</v>
      </c>
    </row>
    <row r="33" spans="1:16" x14ac:dyDescent="0.2">
      <c r="A33" s="17" t="s">
        <v>44</v>
      </c>
      <c r="B33" s="21" t="s">
        <v>67</v>
      </c>
      <c r="C33" s="21" t="s">
        <v>194</v>
      </c>
      <c r="D33" s="17" t="s">
        <v>46</v>
      </c>
      <c r="E33" s="22" t="s">
        <v>195</v>
      </c>
      <c r="F33" s="23" t="s">
        <v>192</v>
      </c>
      <c r="G33" s="24">
        <v>7.2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ht="25.5" x14ac:dyDescent="0.2">
      <c r="A34" s="26" t="s">
        <v>49</v>
      </c>
      <c r="E34" s="27" t="s">
        <v>196</v>
      </c>
    </row>
    <row r="35" spans="1:16" x14ac:dyDescent="0.2">
      <c r="A35" s="28" t="s">
        <v>51</v>
      </c>
      <c r="E35" s="29" t="s">
        <v>52</v>
      </c>
    </row>
    <row r="36" spans="1:16" x14ac:dyDescent="0.2">
      <c r="A36" t="s">
        <v>53</v>
      </c>
      <c r="E36" s="27" t="s">
        <v>54</v>
      </c>
    </row>
    <row r="37" spans="1:16" x14ac:dyDescent="0.2">
      <c r="A37" s="17" t="s">
        <v>44</v>
      </c>
      <c r="B37" s="21" t="s">
        <v>70</v>
      </c>
      <c r="C37" s="21" t="s">
        <v>197</v>
      </c>
      <c r="D37" s="17" t="s">
        <v>46</v>
      </c>
      <c r="E37" s="22" t="s">
        <v>198</v>
      </c>
      <c r="F37" s="23" t="s">
        <v>192</v>
      </c>
      <c r="G37" s="24">
        <v>10.36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199</v>
      </c>
    </row>
    <row r="39" spans="1:16" x14ac:dyDescent="0.2">
      <c r="A39" s="28" t="s">
        <v>51</v>
      </c>
      <c r="E39" s="29" t="s">
        <v>52</v>
      </c>
    </row>
    <row r="40" spans="1:16" x14ac:dyDescent="0.2">
      <c r="A40" t="s">
        <v>53</v>
      </c>
      <c r="E40" s="27" t="s">
        <v>54</v>
      </c>
    </row>
    <row r="41" spans="1:16" x14ac:dyDescent="0.2">
      <c r="A41" s="17" t="s">
        <v>44</v>
      </c>
      <c r="B41" s="21" t="s">
        <v>39</v>
      </c>
      <c r="C41" s="21" t="s">
        <v>200</v>
      </c>
      <c r="D41" s="17" t="s">
        <v>46</v>
      </c>
      <c r="E41" s="22" t="s">
        <v>201</v>
      </c>
      <c r="F41" s="23" t="s">
        <v>192</v>
      </c>
      <c r="G41" s="24">
        <v>42.36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202</v>
      </c>
    </row>
    <row r="43" spans="1:16" x14ac:dyDescent="0.2">
      <c r="A43" s="28" t="s">
        <v>51</v>
      </c>
      <c r="E43" s="29" t="s">
        <v>52</v>
      </c>
    </row>
    <row r="44" spans="1:16" x14ac:dyDescent="0.2">
      <c r="A44" t="s">
        <v>53</v>
      </c>
      <c r="E44" s="27" t="s">
        <v>54</v>
      </c>
    </row>
    <row r="45" spans="1:16" x14ac:dyDescent="0.2">
      <c r="A45" s="17" t="s">
        <v>44</v>
      </c>
      <c r="B45" s="21" t="s">
        <v>41</v>
      </c>
      <c r="C45" s="21" t="s">
        <v>203</v>
      </c>
      <c r="D45" s="17" t="s">
        <v>46</v>
      </c>
      <c r="E45" s="22" t="s">
        <v>204</v>
      </c>
      <c r="F45" s="23" t="s">
        <v>192</v>
      </c>
      <c r="G45" s="24">
        <v>7.2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205</v>
      </c>
    </row>
    <row r="47" spans="1:16" x14ac:dyDescent="0.2">
      <c r="A47" s="28" t="s">
        <v>51</v>
      </c>
      <c r="E47" s="29" t="s">
        <v>52</v>
      </c>
    </row>
    <row r="48" spans="1:16" x14ac:dyDescent="0.2">
      <c r="A48" t="s">
        <v>53</v>
      </c>
      <c r="E48" s="27" t="s">
        <v>54</v>
      </c>
    </row>
    <row r="49" spans="1:16" x14ac:dyDescent="0.2">
      <c r="A49" s="17" t="s">
        <v>44</v>
      </c>
      <c r="B49" s="21" t="s">
        <v>77</v>
      </c>
      <c r="C49" s="21" t="s">
        <v>206</v>
      </c>
      <c r="D49" s="17" t="s">
        <v>46</v>
      </c>
      <c r="E49" s="22" t="s">
        <v>207</v>
      </c>
      <c r="F49" s="23" t="s">
        <v>60</v>
      </c>
      <c r="G49" s="24">
        <v>592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208</v>
      </c>
    </row>
    <row r="51" spans="1:16" x14ac:dyDescent="0.2">
      <c r="A51" s="28" t="s">
        <v>51</v>
      </c>
      <c r="E51" s="29" t="s">
        <v>52</v>
      </c>
    </row>
    <row r="52" spans="1:16" x14ac:dyDescent="0.2">
      <c r="A52" t="s">
        <v>53</v>
      </c>
      <c r="E52" s="27" t="s">
        <v>54</v>
      </c>
    </row>
    <row r="53" spans="1:16" x14ac:dyDescent="0.2">
      <c r="A53" s="17" t="s">
        <v>44</v>
      </c>
      <c r="B53" s="21" t="s">
        <v>80</v>
      </c>
      <c r="C53" s="21" t="s">
        <v>209</v>
      </c>
      <c r="D53" s="17" t="s">
        <v>46</v>
      </c>
      <c r="E53" s="22" t="s">
        <v>210</v>
      </c>
      <c r="F53" s="23" t="s">
        <v>60</v>
      </c>
      <c r="G53" s="24">
        <v>37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52</v>
      </c>
    </row>
    <row r="56" spans="1:16" x14ac:dyDescent="0.2">
      <c r="A56" t="s">
        <v>53</v>
      </c>
      <c r="E56" s="27" t="s">
        <v>54</v>
      </c>
    </row>
    <row r="57" spans="1:16" ht="25.5" x14ac:dyDescent="0.2">
      <c r="A57" s="17" t="s">
        <v>44</v>
      </c>
      <c r="B57" s="21" t="s">
        <v>83</v>
      </c>
      <c r="C57" s="21" t="s">
        <v>211</v>
      </c>
      <c r="D57" s="17" t="s">
        <v>46</v>
      </c>
      <c r="E57" s="22" t="s">
        <v>212</v>
      </c>
      <c r="F57" s="23" t="s">
        <v>57</v>
      </c>
      <c r="G57" s="24">
        <v>4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52</v>
      </c>
    </row>
    <row r="60" spans="1:16" x14ac:dyDescent="0.2">
      <c r="A60" t="s">
        <v>53</v>
      </c>
      <c r="E60" s="27" t="s">
        <v>54</v>
      </c>
    </row>
    <row r="61" spans="1:16" ht="25.5" x14ac:dyDescent="0.2">
      <c r="A61" s="17" t="s">
        <v>44</v>
      </c>
      <c r="B61" s="21" t="s">
        <v>86</v>
      </c>
      <c r="C61" s="21" t="s">
        <v>213</v>
      </c>
      <c r="D61" s="17" t="s">
        <v>46</v>
      </c>
      <c r="E61" s="22" t="s">
        <v>214</v>
      </c>
      <c r="F61" s="23" t="s">
        <v>60</v>
      </c>
      <c r="G61" s="24">
        <v>20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46</v>
      </c>
    </row>
    <row r="63" spans="1:16" x14ac:dyDescent="0.2">
      <c r="A63" s="28" t="s">
        <v>51</v>
      </c>
      <c r="E63" s="29" t="s">
        <v>52</v>
      </c>
    </row>
    <row r="64" spans="1:16" x14ac:dyDescent="0.2">
      <c r="A64" t="s">
        <v>53</v>
      </c>
      <c r="E64" s="27" t="s">
        <v>54</v>
      </c>
    </row>
    <row r="65" spans="1:16" ht="25.5" x14ac:dyDescent="0.2">
      <c r="A65" s="17" t="s">
        <v>44</v>
      </c>
      <c r="B65" s="21" t="s">
        <v>89</v>
      </c>
      <c r="C65" s="21" t="s">
        <v>215</v>
      </c>
      <c r="D65" s="17" t="s">
        <v>46</v>
      </c>
      <c r="E65" s="22" t="s">
        <v>216</v>
      </c>
      <c r="F65" s="23" t="s">
        <v>57</v>
      </c>
      <c r="G65" s="24">
        <v>4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52</v>
      </c>
    </row>
    <row r="68" spans="1:16" x14ac:dyDescent="0.2">
      <c r="A68" t="s">
        <v>53</v>
      </c>
      <c r="E68" s="27" t="s">
        <v>54</v>
      </c>
    </row>
    <row r="69" spans="1:16" x14ac:dyDescent="0.2">
      <c r="A69" s="17" t="s">
        <v>44</v>
      </c>
      <c r="B69" s="21" t="s">
        <v>92</v>
      </c>
      <c r="C69" s="21" t="s">
        <v>217</v>
      </c>
      <c r="D69" s="17" t="s">
        <v>46</v>
      </c>
      <c r="E69" s="22" t="s">
        <v>218</v>
      </c>
      <c r="F69" s="23" t="s">
        <v>60</v>
      </c>
      <c r="G69" s="24">
        <v>40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52</v>
      </c>
    </row>
    <row r="72" spans="1:16" x14ac:dyDescent="0.2">
      <c r="A72" t="s">
        <v>53</v>
      </c>
      <c r="E72" s="27" t="s">
        <v>54</v>
      </c>
    </row>
    <row r="73" spans="1:16" x14ac:dyDescent="0.2">
      <c r="A73" s="17" t="s">
        <v>44</v>
      </c>
      <c r="B73" s="21" t="s">
        <v>95</v>
      </c>
      <c r="C73" s="21" t="s">
        <v>219</v>
      </c>
      <c r="D73" s="17" t="s">
        <v>46</v>
      </c>
      <c r="E73" s="22" t="s">
        <v>220</v>
      </c>
      <c r="F73" s="23" t="s">
        <v>57</v>
      </c>
      <c r="G73" s="24">
        <v>2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52</v>
      </c>
    </row>
    <row r="76" spans="1:16" x14ac:dyDescent="0.2">
      <c r="A76" t="s">
        <v>53</v>
      </c>
      <c r="E76" s="27" t="s">
        <v>54</v>
      </c>
    </row>
    <row r="77" spans="1:16" x14ac:dyDescent="0.2">
      <c r="A77" s="17" t="s">
        <v>44</v>
      </c>
      <c r="B77" s="21" t="s">
        <v>98</v>
      </c>
      <c r="C77" s="21" t="s">
        <v>221</v>
      </c>
      <c r="D77" s="17" t="s">
        <v>46</v>
      </c>
      <c r="E77" s="22" t="s">
        <v>222</v>
      </c>
      <c r="F77" s="23" t="s">
        <v>57</v>
      </c>
      <c r="G77" s="24">
        <v>2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52</v>
      </c>
    </row>
    <row r="80" spans="1:16" x14ac:dyDescent="0.2">
      <c r="A80" t="s">
        <v>53</v>
      </c>
      <c r="E80" s="27" t="s">
        <v>54</v>
      </c>
    </row>
    <row r="81" spans="1:16" x14ac:dyDescent="0.2">
      <c r="A81" s="17" t="s">
        <v>44</v>
      </c>
      <c r="B81" s="21" t="s">
        <v>101</v>
      </c>
      <c r="C81" s="21" t="s">
        <v>223</v>
      </c>
      <c r="D81" s="17" t="s">
        <v>46</v>
      </c>
      <c r="E81" s="22" t="s">
        <v>224</v>
      </c>
      <c r="F81" s="23" t="s">
        <v>57</v>
      </c>
      <c r="G81" s="24">
        <v>2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52</v>
      </c>
    </row>
    <row r="84" spans="1:16" x14ac:dyDescent="0.2">
      <c r="A84" t="s">
        <v>53</v>
      </c>
      <c r="E84" s="27" t="s">
        <v>54</v>
      </c>
    </row>
    <row r="85" spans="1:16" ht="25.5" x14ac:dyDescent="0.2">
      <c r="A85" s="17" t="s">
        <v>44</v>
      </c>
      <c r="B85" s="21" t="s">
        <v>104</v>
      </c>
      <c r="C85" s="21" t="s">
        <v>225</v>
      </c>
      <c r="D85" s="17" t="s">
        <v>46</v>
      </c>
      <c r="E85" s="22" t="s">
        <v>226</v>
      </c>
      <c r="F85" s="23" t="s">
        <v>60</v>
      </c>
      <c r="G85" s="24">
        <v>10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52</v>
      </c>
    </row>
    <row r="88" spans="1:16" x14ac:dyDescent="0.2">
      <c r="A88" t="s">
        <v>53</v>
      </c>
      <c r="E88" s="27" t="s">
        <v>54</v>
      </c>
    </row>
    <row r="89" spans="1:16" x14ac:dyDescent="0.2">
      <c r="A89" s="17" t="s">
        <v>44</v>
      </c>
      <c r="B89" s="21" t="s">
        <v>107</v>
      </c>
      <c r="C89" s="21" t="s">
        <v>58</v>
      </c>
      <c r="D89" s="17" t="s">
        <v>46</v>
      </c>
      <c r="E89" s="22" t="s">
        <v>59</v>
      </c>
      <c r="F89" s="23" t="s">
        <v>60</v>
      </c>
      <c r="G89" s="24">
        <v>8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52</v>
      </c>
    </row>
    <row r="92" spans="1:16" x14ac:dyDescent="0.2">
      <c r="A92" t="s">
        <v>53</v>
      </c>
      <c r="E92" s="27" t="s">
        <v>54</v>
      </c>
    </row>
    <row r="93" spans="1:16" x14ac:dyDescent="0.2">
      <c r="A93" s="17" t="s">
        <v>44</v>
      </c>
      <c r="B93" s="21" t="s">
        <v>110</v>
      </c>
      <c r="C93" s="21" t="s">
        <v>227</v>
      </c>
      <c r="D93" s="17" t="s">
        <v>46</v>
      </c>
      <c r="E93" s="22" t="s">
        <v>228</v>
      </c>
      <c r="F93" s="23" t="s">
        <v>60</v>
      </c>
      <c r="G93" s="24">
        <v>64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229</v>
      </c>
    </row>
    <row r="95" spans="1:16" x14ac:dyDescent="0.2">
      <c r="A95" s="28" t="s">
        <v>51</v>
      </c>
      <c r="E95" s="29" t="s">
        <v>52</v>
      </c>
    </row>
    <row r="96" spans="1:16" x14ac:dyDescent="0.2">
      <c r="A96" t="s">
        <v>53</v>
      </c>
      <c r="E96" s="27" t="s">
        <v>54</v>
      </c>
    </row>
    <row r="97" spans="1:16" x14ac:dyDescent="0.2">
      <c r="A97" s="17" t="s">
        <v>44</v>
      </c>
      <c r="B97" s="21" t="s">
        <v>113</v>
      </c>
      <c r="C97" s="21" t="s">
        <v>61</v>
      </c>
      <c r="D97" s="17" t="s">
        <v>46</v>
      </c>
      <c r="E97" s="22" t="s">
        <v>62</v>
      </c>
      <c r="F97" s="23" t="s">
        <v>60</v>
      </c>
      <c r="G97" s="24">
        <v>35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52</v>
      </c>
    </row>
    <row r="100" spans="1:16" x14ac:dyDescent="0.2">
      <c r="A100" t="s">
        <v>53</v>
      </c>
      <c r="E100" s="27" t="s">
        <v>54</v>
      </c>
    </row>
    <row r="101" spans="1:16" ht="25.5" x14ac:dyDescent="0.2">
      <c r="A101" s="17" t="s">
        <v>44</v>
      </c>
      <c r="B101" s="21" t="s">
        <v>116</v>
      </c>
      <c r="C101" s="21" t="s">
        <v>230</v>
      </c>
      <c r="D101" s="17" t="s">
        <v>46</v>
      </c>
      <c r="E101" s="22" t="s">
        <v>231</v>
      </c>
      <c r="F101" s="23" t="s">
        <v>57</v>
      </c>
      <c r="G101" s="24">
        <v>4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46</v>
      </c>
    </row>
    <row r="103" spans="1:16" x14ac:dyDescent="0.2">
      <c r="A103" s="28" t="s">
        <v>51</v>
      </c>
      <c r="E103" s="29" t="s">
        <v>52</v>
      </c>
    </row>
    <row r="104" spans="1:16" x14ac:dyDescent="0.2">
      <c r="A104" t="s">
        <v>53</v>
      </c>
      <c r="E104" s="27" t="s">
        <v>54</v>
      </c>
    </row>
    <row r="105" spans="1:16" ht="25.5" x14ac:dyDescent="0.2">
      <c r="A105" s="17" t="s">
        <v>44</v>
      </c>
      <c r="B105" s="21" t="s">
        <v>119</v>
      </c>
      <c r="C105" s="21" t="s">
        <v>63</v>
      </c>
      <c r="D105" s="17" t="s">
        <v>46</v>
      </c>
      <c r="E105" s="22" t="s">
        <v>64</v>
      </c>
      <c r="F105" s="23" t="s">
        <v>57</v>
      </c>
      <c r="G105" s="24">
        <v>4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52</v>
      </c>
    </row>
    <row r="108" spans="1:16" x14ac:dyDescent="0.2">
      <c r="A108" t="s">
        <v>53</v>
      </c>
      <c r="E108" s="27" t="s">
        <v>54</v>
      </c>
    </row>
    <row r="109" spans="1:16" ht="25.5" x14ac:dyDescent="0.2">
      <c r="A109" s="17" t="s">
        <v>44</v>
      </c>
      <c r="B109" s="21" t="s">
        <v>122</v>
      </c>
      <c r="C109" s="21" t="s">
        <v>232</v>
      </c>
      <c r="D109" s="17" t="s">
        <v>46</v>
      </c>
      <c r="E109" s="22" t="s">
        <v>233</v>
      </c>
      <c r="F109" s="23" t="s">
        <v>57</v>
      </c>
      <c r="G109" s="24">
        <v>4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6" x14ac:dyDescent="0.2">
      <c r="A110" s="26" t="s">
        <v>49</v>
      </c>
      <c r="E110" s="27" t="s">
        <v>46</v>
      </c>
    </row>
    <row r="111" spans="1:16" x14ac:dyDescent="0.2">
      <c r="A111" s="28" t="s">
        <v>51</v>
      </c>
      <c r="E111" s="29" t="s">
        <v>52</v>
      </c>
    </row>
    <row r="112" spans="1:16" x14ac:dyDescent="0.2">
      <c r="A112" t="s">
        <v>53</v>
      </c>
      <c r="E112" s="27" t="s">
        <v>54</v>
      </c>
    </row>
    <row r="113" spans="1:16" x14ac:dyDescent="0.2">
      <c r="A113" s="17" t="s">
        <v>44</v>
      </c>
      <c r="B113" s="21" t="s">
        <v>125</v>
      </c>
      <c r="C113" s="21" t="s">
        <v>65</v>
      </c>
      <c r="D113" s="17" t="s">
        <v>46</v>
      </c>
      <c r="E113" s="22" t="s">
        <v>66</v>
      </c>
      <c r="F113" s="23" t="s">
        <v>57</v>
      </c>
      <c r="G113" s="24">
        <v>2</v>
      </c>
      <c r="H113" s="25"/>
      <c r="I113" s="25">
        <f>ROUND(ROUND(H113,2)*ROUND(G113,3),2)</f>
        <v>0</v>
      </c>
      <c r="O113">
        <f>(I113*21)/100</f>
        <v>0</v>
      </c>
      <c r="P113" t="s">
        <v>22</v>
      </c>
    </row>
    <row r="114" spans="1:16" x14ac:dyDescent="0.2">
      <c r="A114" s="26" t="s">
        <v>49</v>
      </c>
      <c r="E114" s="27" t="s">
        <v>46</v>
      </c>
    </row>
    <row r="115" spans="1:16" x14ac:dyDescent="0.2">
      <c r="A115" s="28" t="s">
        <v>51</v>
      </c>
      <c r="E115" s="29" t="s">
        <v>52</v>
      </c>
    </row>
    <row r="116" spans="1:16" x14ac:dyDescent="0.2">
      <c r="A116" t="s">
        <v>53</v>
      </c>
      <c r="E116" s="27" t="s">
        <v>54</v>
      </c>
    </row>
    <row r="117" spans="1:16" ht="25.5" x14ac:dyDescent="0.2">
      <c r="A117" s="17" t="s">
        <v>44</v>
      </c>
      <c r="B117" s="21" t="s">
        <v>128</v>
      </c>
      <c r="C117" s="21" t="s">
        <v>234</v>
      </c>
      <c r="D117" s="17" t="s">
        <v>46</v>
      </c>
      <c r="E117" s="22" t="s">
        <v>235</v>
      </c>
      <c r="F117" s="23" t="s">
        <v>57</v>
      </c>
      <c r="G117" s="24">
        <v>2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6" x14ac:dyDescent="0.2">
      <c r="A118" s="26" t="s">
        <v>49</v>
      </c>
      <c r="E118" s="27" t="s">
        <v>46</v>
      </c>
    </row>
    <row r="119" spans="1:16" x14ac:dyDescent="0.2">
      <c r="A119" s="28" t="s">
        <v>51</v>
      </c>
      <c r="E119" s="29" t="s">
        <v>52</v>
      </c>
    </row>
    <row r="120" spans="1:16" x14ac:dyDescent="0.2">
      <c r="A120" t="s">
        <v>53</v>
      </c>
      <c r="E120" s="27" t="s">
        <v>54</v>
      </c>
    </row>
    <row r="121" spans="1:16" ht="25.5" x14ac:dyDescent="0.2">
      <c r="A121" s="17" t="s">
        <v>44</v>
      </c>
      <c r="B121" s="21" t="s">
        <v>132</v>
      </c>
      <c r="C121" s="21" t="s">
        <v>68</v>
      </c>
      <c r="D121" s="17" t="s">
        <v>46</v>
      </c>
      <c r="E121" s="22" t="s">
        <v>69</v>
      </c>
      <c r="F121" s="23" t="s">
        <v>57</v>
      </c>
      <c r="G121" s="24">
        <v>1</v>
      </c>
      <c r="H121" s="25"/>
      <c r="I121" s="25">
        <f>ROUND(ROUND(H121,2)*ROUND(G121,3),2)</f>
        <v>0</v>
      </c>
      <c r="O121">
        <f>(I121*21)/100</f>
        <v>0</v>
      </c>
      <c r="P121" t="s">
        <v>22</v>
      </c>
    </row>
    <row r="122" spans="1:16" x14ac:dyDescent="0.2">
      <c r="A122" s="26" t="s">
        <v>49</v>
      </c>
      <c r="E122" s="27" t="s">
        <v>46</v>
      </c>
    </row>
    <row r="123" spans="1:16" x14ac:dyDescent="0.2">
      <c r="A123" s="28" t="s">
        <v>51</v>
      </c>
      <c r="E123" s="29" t="s">
        <v>52</v>
      </c>
    </row>
    <row r="124" spans="1:16" x14ac:dyDescent="0.2">
      <c r="A124" t="s">
        <v>53</v>
      </c>
      <c r="E124" s="27" t="s">
        <v>54</v>
      </c>
    </row>
    <row r="125" spans="1:16" ht="38.25" x14ac:dyDescent="0.2">
      <c r="A125" s="17" t="s">
        <v>44</v>
      </c>
      <c r="B125" s="21" t="s">
        <v>138</v>
      </c>
      <c r="C125" s="21" t="s">
        <v>236</v>
      </c>
      <c r="D125" s="17" t="s">
        <v>46</v>
      </c>
      <c r="E125" s="22" t="s">
        <v>237</v>
      </c>
      <c r="F125" s="23" t="s">
        <v>57</v>
      </c>
      <c r="G125" s="24">
        <v>2</v>
      </c>
      <c r="H125" s="25"/>
      <c r="I125" s="25">
        <f>ROUND(ROUND(H125,2)*ROUND(G125,3),2)</f>
        <v>0</v>
      </c>
      <c r="O125">
        <f>(I125*21)/100</f>
        <v>0</v>
      </c>
      <c r="P125" t="s">
        <v>22</v>
      </c>
    </row>
    <row r="126" spans="1:16" x14ac:dyDescent="0.2">
      <c r="A126" s="26" t="s">
        <v>49</v>
      </c>
      <c r="E126" s="27" t="s">
        <v>46</v>
      </c>
    </row>
    <row r="127" spans="1:16" x14ac:dyDescent="0.2">
      <c r="A127" s="28" t="s">
        <v>51</v>
      </c>
      <c r="E127" s="29" t="s">
        <v>52</v>
      </c>
    </row>
    <row r="128" spans="1:16" x14ac:dyDescent="0.2">
      <c r="A128" t="s">
        <v>53</v>
      </c>
      <c r="E128" s="27" t="s">
        <v>54</v>
      </c>
    </row>
    <row r="129" spans="1:16" ht="25.5" x14ac:dyDescent="0.2">
      <c r="A129" s="17" t="s">
        <v>44</v>
      </c>
      <c r="B129" s="21" t="s">
        <v>141</v>
      </c>
      <c r="C129" s="21" t="s">
        <v>71</v>
      </c>
      <c r="D129" s="17" t="s">
        <v>46</v>
      </c>
      <c r="E129" s="22" t="s">
        <v>72</v>
      </c>
      <c r="F129" s="23" t="s">
        <v>57</v>
      </c>
      <c r="G129" s="24">
        <v>1</v>
      </c>
      <c r="H129" s="25"/>
      <c r="I129" s="25">
        <f>ROUND(ROUND(H129,2)*ROUND(G129,3),2)</f>
        <v>0</v>
      </c>
      <c r="O129">
        <f>(I129*21)/100</f>
        <v>0</v>
      </c>
      <c r="P129" t="s">
        <v>22</v>
      </c>
    </row>
    <row r="130" spans="1:16" x14ac:dyDescent="0.2">
      <c r="A130" s="26" t="s">
        <v>49</v>
      </c>
      <c r="E130" s="27" t="s">
        <v>46</v>
      </c>
    </row>
    <row r="131" spans="1:16" x14ac:dyDescent="0.2">
      <c r="A131" s="28" t="s">
        <v>51</v>
      </c>
      <c r="E131" s="29" t="s">
        <v>52</v>
      </c>
    </row>
    <row r="132" spans="1:16" x14ac:dyDescent="0.2">
      <c r="A132" t="s">
        <v>53</v>
      </c>
      <c r="E132" s="27" t="s">
        <v>54</v>
      </c>
    </row>
    <row r="133" spans="1:16" x14ac:dyDescent="0.2">
      <c r="A133" s="17" t="s">
        <v>44</v>
      </c>
      <c r="B133" s="21" t="s">
        <v>144</v>
      </c>
      <c r="C133" s="21" t="s">
        <v>238</v>
      </c>
      <c r="D133" s="17" t="s">
        <v>46</v>
      </c>
      <c r="E133" s="22" t="s">
        <v>239</v>
      </c>
      <c r="F133" s="23" t="s">
        <v>57</v>
      </c>
      <c r="G133" s="24">
        <v>2</v>
      </c>
      <c r="H133" s="25"/>
      <c r="I133" s="25">
        <f>ROUND(ROUND(H133,2)*ROUND(G133,3),2)</f>
        <v>0</v>
      </c>
      <c r="O133">
        <f>(I133*21)/100</f>
        <v>0</v>
      </c>
      <c r="P133" t="s">
        <v>22</v>
      </c>
    </row>
    <row r="134" spans="1:16" x14ac:dyDescent="0.2">
      <c r="A134" s="26" t="s">
        <v>49</v>
      </c>
      <c r="E134" s="27" t="s">
        <v>46</v>
      </c>
    </row>
    <row r="135" spans="1:16" x14ac:dyDescent="0.2">
      <c r="A135" s="28" t="s">
        <v>51</v>
      </c>
      <c r="E135" s="29" t="s">
        <v>52</v>
      </c>
    </row>
    <row r="136" spans="1:16" x14ac:dyDescent="0.2">
      <c r="A136" t="s">
        <v>53</v>
      </c>
      <c r="E136" s="27" t="s">
        <v>54</v>
      </c>
    </row>
    <row r="137" spans="1:16" x14ac:dyDescent="0.2">
      <c r="A137" s="17" t="s">
        <v>44</v>
      </c>
      <c r="B137" s="21" t="s">
        <v>147</v>
      </c>
      <c r="C137" s="21" t="s">
        <v>73</v>
      </c>
      <c r="D137" s="17" t="s">
        <v>46</v>
      </c>
      <c r="E137" s="22" t="s">
        <v>74</v>
      </c>
      <c r="F137" s="23" t="s">
        <v>48</v>
      </c>
      <c r="G137" s="24">
        <v>10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6" x14ac:dyDescent="0.2">
      <c r="A138" s="26" t="s">
        <v>49</v>
      </c>
      <c r="E138" s="27" t="s">
        <v>46</v>
      </c>
    </row>
    <row r="139" spans="1:16" x14ac:dyDescent="0.2">
      <c r="A139" s="28" t="s">
        <v>51</v>
      </c>
      <c r="E139" s="29" t="s">
        <v>52</v>
      </c>
    </row>
    <row r="140" spans="1:16" x14ac:dyDescent="0.2">
      <c r="A140" t="s">
        <v>53</v>
      </c>
      <c r="E140" s="27" t="s">
        <v>54</v>
      </c>
    </row>
    <row r="141" spans="1:16" x14ac:dyDescent="0.2">
      <c r="A141" s="17" t="s">
        <v>44</v>
      </c>
      <c r="B141" s="21" t="s">
        <v>240</v>
      </c>
      <c r="C141" s="21" t="s">
        <v>75</v>
      </c>
      <c r="D141" s="17" t="s">
        <v>46</v>
      </c>
      <c r="E141" s="22" t="s">
        <v>76</v>
      </c>
      <c r="F141" s="23" t="s">
        <v>48</v>
      </c>
      <c r="G141" s="24">
        <v>5</v>
      </c>
      <c r="H141" s="25"/>
      <c r="I141" s="25">
        <f>ROUND(ROUND(H141,2)*ROUND(G141,3),2)</f>
        <v>0</v>
      </c>
      <c r="O141">
        <f>(I141*21)/100</f>
        <v>0</v>
      </c>
      <c r="P141" t="s">
        <v>22</v>
      </c>
    </row>
    <row r="142" spans="1:16" x14ac:dyDescent="0.2">
      <c r="A142" s="26" t="s">
        <v>49</v>
      </c>
      <c r="E142" s="27" t="s">
        <v>46</v>
      </c>
    </row>
    <row r="143" spans="1:16" x14ac:dyDescent="0.2">
      <c r="A143" s="28" t="s">
        <v>51</v>
      </c>
      <c r="E143" s="29" t="s">
        <v>52</v>
      </c>
    </row>
    <row r="144" spans="1:16" x14ac:dyDescent="0.2">
      <c r="A144" t="s">
        <v>53</v>
      </c>
      <c r="E144" s="27" t="s">
        <v>54</v>
      </c>
    </row>
    <row r="145" spans="1:16" x14ac:dyDescent="0.2">
      <c r="A145" s="17" t="s">
        <v>44</v>
      </c>
      <c r="B145" s="21" t="s">
        <v>241</v>
      </c>
      <c r="C145" s="21" t="s">
        <v>78</v>
      </c>
      <c r="D145" s="17" t="s">
        <v>46</v>
      </c>
      <c r="E145" s="22" t="s">
        <v>79</v>
      </c>
      <c r="F145" s="23" t="s">
        <v>57</v>
      </c>
      <c r="G145" s="24">
        <v>1</v>
      </c>
      <c r="H145" s="25"/>
      <c r="I145" s="25">
        <f>ROUND(ROUND(H145,2)*ROUND(G145,3),2)</f>
        <v>0</v>
      </c>
      <c r="O145">
        <f>(I145*21)/100</f>
        <v>0</v>
      </c>
      <c r="P145" t="s">
        <v>22</v>
      </c>
    </row>
    <row r="146" spans="1:16" x14ac:dyDescent="0.2">
      <c r="A146" s="26" t="s">
        <v>49</v>
      </c>
      <c r="E146" s="27" t="s">
        <v>46</v>
      </c>
    </row>
    <row r="147" spans="1:16" x14ac:dyDescent="0.2">
      <c r="A147" s="28" t="s">
        <v>51</v>
      </c>
      <c r="E147" s="29" t="s">
        <v>52</v>
      </c>
    </row>
    <row r="148" spans="1:16" x14ac:dyDescent="0.2">
      <c r="A148" t="s">
        <v>53</v>
      </c>
      <c r="E148" s="27" t="s">
        <v>54</v>
      </c>
    </row>
    <row r="149" spans="1:16" x14ac:dyDescent="0.2">
      <c r="A149" s="17" t="s">
        <v>44</v>
      </c>
      <c r="B149" s="21" t="s">
        <v>242</v>
      </c>
      <c r="C149" s="21" t="s">
        <v>243</v>
      </c>
      <c r="D149" s="17" t="s">
        <v>46</v>
      </c>
      <c r="E149" s="22" t="s">
        <v>244</v>
      </c>
      <c r="F149" s="23" t="s">
        <v>245</v>
      </c>
      <c r="G149" s="24">
        <v>8.8079999999999998</v>
      </c>
      <c r="H149" s="25"/>
      <c r="I149" s="25">
        <f>ROUND(ROUND(H149,2)*ROUND(G149,3),2)</f>
        <v>0</v>
      </c>
      <c r="O149">
        <f>(I149*21)/100</f>
        <v>0</v>
      </c>
      <c r="P149" t="s">
        <v>22</v>
      </c>
    </row>
    <row r="150" spans="1:16" x14ac:dyDescent="0.2">
      <c r="A150" s="26" t="s">
        <v>49</v>
      </c>
      <c r="E150" s="27" t="s">
        <v>246</v>
      </c>
    </row>
    <row r="151" spans="1:16" x14ac:dyDescent="0.2">
      <c r="A151" s="28" t="s">
        <v>51</v>
      </c>
      <c r="E151" s="29" t="s">
        <v>52</v>
      </c>
    </row>
    <row r="152" spans="1:16" x14ac:dyDescent="0.2">
      <c r="A152" t="s">
        <v>53</v>
      </c>
      <c r="E152" s="27" t="s">
        <v>54</v>
      </c>
    </row>
    <row r="153" spans="1:16" x14ac:dyDescent="0.2">
      <c r="A153" s="17" t="s">
        <v>44</v>
      </c>
      <c r="B153" s="21" t="s">
        <v>247</v>
      </c>
      <c r="C153" s="21" t="s">
        <v>248</v>
      </c>
      <c r="D153" s="17" t="s">
        <v>46</v>
      </c>
      <c r="E153" s="22" t="s">
        <v>249</v>
      </c>
      <c r="F153" s="23" t="s">
        <v>60</v>
      </c>
      <c r="G153" s="24">
        <v>734</v>
      </c>
      <c r="H153" s="25"/>
      <c r="I153" s="25">
        <f>ROUND(ROUND(H153,2)*ROUND(G153,3),2)</f>
        <v>0</v>
      </c>
      <c r="O153">
        <f>(I153*21)/100</f>
        <v>0</v>
      </c>
      <c r="P153" t="s">
        <v>22</v>
      </c>
    </row>
    <row r="154" spans="1:16" x14ac:dyDescent="0.2">
      <c r="A154" s="26" t="s">
        <v>49</v>
      </c>
      <c r="E154" s="27" t="s">
        <v>246</v>
      </c>
    </row>
    <row r="155" spans="1:16" x14ac:dyDescent="0.2">
      <c r="A155" s="28" t="s">
        <v>51</v>
      </c>
      <c r="E155" s="29" t="s">
        <v>52</v>
      </c>
    </row>
    <row r="156" spans="1:16" x14ac:dyDescent="0.2">
      <c r="A156" t="s">
        <v>53</v>
      </c>
      <c r="E156" s="27" t="s">
        <v>54</v>
      </c>
    </row>
    <row r="157" spans="1:16" x14ac:dyDescent="0.2">
      <c r="A157" s="17" t="s">
        <v>44</v>
      </c>
      <c r="B157" s="21" t="s">
        <v>250</v>
      </c>
      <c r="C157" s="21" t="s">
        <v>251</v>
      </c>
      <c r="D157" s="17" t="s">
        <v>46</v>
      </c>
      <c r="E157" s="22" t="s">
        <v>252</v>
      </c>
      <c r="F157" s="23" t="s">
        <v>57</v>
      </c>
      <c r="G157" s="24">
        <v>2</v>
      </c>
      <c r="H157" s="25"/>
      <c r="I157" s="25">
        <f>ROUND(ROUND(H157,2)*ROUND(G157,3),2)</f>
        <v>0</v>
      </c>
      <c r="O157">
        <f>(I157*21)/100</f>
        <v>0</v>
      </c>
      <c r="P157" t="s">
        <v>22</v>
      </c>
    </row>
    <row r="158" spans="1:16" x14ac:dyDescent="0.2">
      <c r="A158" s="26" t="s">
        <v>49</v>
      </c>
      <c r="E158" s="27" t="s">
        <v>46</v>
      </c>
    </row>
    <row r="159" spans="1:16" x14ac:dyDescent="0.2">
      <c r="A159" s="28" t="s">
        <v>51</v>
      </c>
      <c r="E159" s="29" t="s">
        <v>52</v>
      </c>
    </row>
    <row r="160" spans="1:16" x14ac:dyDescent="0.2">
      <c r="A160" t="s">
        <v>53</v>
      </c>
      <c r="E160" s="27" t="s">
        <v>54</v>
      </c>
    </row>
    <row r="161" spans="1:16" x14ac:dyDescent="0.2">
      <c r="A161" s="17" t="s">
        <v>44</v>
      </c>
      <c r="B161" s="21" t="s">
        <v>253</v>
      </c>
      <c r="C161" s="21" t="s">
        <v>254</v>
      </c>
      <c r="D161" s="17" t="s">
        <v>46</v>
      </c>
      <c r="E161" s="22" t="s">
        <v>255</v>
      </c>
      <c r="F161" s="23" t="s">
        <v>57</v>
      </c>
      <c r="G161" s="24">
        <v>2</v>
      </c>
      <c r="H161" s="25"/>
      <c r="I161" s="25">
        <f>ROUND(ROUND(H161,2)*ROUND(G161,3),2)</f>
        <v>0</v>
      </c>
      <c r="O161">
        <f>(I161*21)/100</f>
        <v>0</v>
      </c>
      <c r="P161" t="s">
        <v>22</v>
      </c>
    </row>
    <row r="162" spans="1:16" x14ac:dyDescent="0.2">
      <c r="A162" s="26" t="s">
        <v>49</v>
      </c>
      <c r="E162" s="27" t="s">
        <v>46</v>
      </c>
    </row>
    <row r="163" spans="1:16" x14ac:dyDescent="0.2">
      <c r="A163" s="28" t="s">
        <v>51</v>
      </c>
      <c r="E163" s="29" t="s">
        <v>52</v>
      </c>
    </row>
    <row r="164" spans="1:16" x14ac:dyDescent="0.2">
      <c r="A164" t="s">
        <v>53</v>
      </c>
      <c r="E164" s="27" t="s">
        <v>54</v>
      </c>
    </row>
    <row r="165" spans="1:16" x14ac:dyDescent="0.2">
      <c r="A165" s="17" t="s">
        <v>44</v>
      </c>
      <c r="B165" s="21" t="s">
        <v>256</v>
      </c>
      <c r="C165" s="21" t="s">
        <v>257</v>
      </c>
      <c r="D165" s="17" t="s">
        <v>46</v>
      </c>
      <c r="E165" s="22" t="s">
        <v>258</v>
      </c>
      <c r="F165" s="23" t="s">
        <v>259</v>
      </c>
      <c r="G165" s="24">
        <v>2</v>
      </c>
      <c r="H165" s="25"/>
      <c r="I165" s="25">
        <f>ROUND(ROUND(H165,2)*ROUND(G165,3),2)</f>
        <v>0</v>
      </c>
      <c r="O165">
        <f>(I165*21)/100</f>
        <v>0</v>
      </c>
      <c r="P165" t="s">
        <v>22</v>
      </c>
    </row>
    <row r="166" spans="1:16" x14ac:dyDescent="0.2">
      <c r="A166" s="26" t="s">
        <v>49</v>
      </c>
      <c r="E166" s="27" t="s">
        <v>46</v>
      </c>
    </row>
    <row r="167" spans="1:16" x14ac:dyDescent="0.2">
      <c r="A167" s="28" t="s">
        <v>51</v>
      </c>
      <c r="E167" s="29" t="s">
        <v>52</v>
      </c>
    </row>
    <row r="168" spans="1:16" x14ac:dyDescent="0.2">
      <c r="A168" t="s">
        <v>53</v>
      </c>
      <c r="E168" s="27" t="s">
        <v>54</v>
      </c>
    </row>
    <row r="169" spans="1:16" x14ac:dyDescent="0.2">
      <c r="A169" s="17" t="s">
        <v>44</v>
      </c>
      <c r="B169" s="21" t="s">
        <v>260</v>
      </c>
      <c r="C169" s="21" t="s">
        <v>261</v>
      </c>
      <c r="D169" s="17" t="s">
        <v>46</v>
      </c>
      <c r="E169" s="22" t="s">
        <v>262</v>
      </c>
      <c r="F169" s="23" t="s">
        <v>60</v>
      </c>
      <c r="G169" s="24">
        <v>684</v>
      </c>
      <c r="H169" s="25"/>
      <c r="I169" s="25">
        <f>ROUND(ROUND(H169,2)*ROUND(G169,3),2)</f>
        <v>0</v>
      </c>
      <c r="O169">
        <f>(I169*21)/100</f>
        <v>0</v>
      </c>
      <c r="P169" t="s">
        <v>22</v>
      </c>
    </row>
    <row r="170" spans="1:16" x14ac:dyDescent="0.2">
      <c r="A170" s="26" t="s">
        <v>49</v>
      </c>
      <c r="E170" s="27" t="s">
        <v>46</v>
      </c>
    </row>
    <row r="171" spans="1:16" x14ac:dyDescent="0.2">
      <c r="A171" s="28" t="s">
        <v>51</v>
      </c>
      <c r="E171" s="29" t="s">
        <v>52</v>
      </c>
    </row>
    <row r="172" spans="1:16" x14ac:dyDescent="0.2">
      <c r="A172" t="s">
        <v>53</v>
      </c>
      <c r="E172" s="27" t="s">
        <v>54</v>
      </c>
    </row>
    <row r="173" spans="1:16" x14ac:dyDescent="0.2">
      <c r="A173" s="17" t="s">
        <v>44</v>
      </c>
      <c r="B173" s="21" t="s">
        <v>263</v>
      </c>
      <c r="C173" s="21" t="s">
        <v>264</v>
      </c>
      <c r="D173" s="17" t="s">
        <v>46</v>
      </c>
      <c r="E173" s="22" t="s">
        <v>265</v>
      </c>
      <c r="F173" s="23" t="s">
        <v>60</v>
      </c>
      <c r="G173" s="24">
        <v>684</v>
      </c>
      <c r="H173" s="25"/>
      <c r="I173" s="25">
        <f>ROUND(ROUND(H173,2)*ROUND(G173,3),2)</f>
        <v>0</v>
      </c>
      <c r="O173">
        <f>(I173*21)/100</f>
        <v>0</v>
      </c>
      <c r="P173" t="s">
        <v>22</v>
      </c>
    </row>
    <row r="174" spans="1:16" x14ac:dyDescent="0.2">
      <c r="A174" s="26" t="s">
        <v>49</v>
      </c>
      <c r="E174" s="27" t="s">
        <v>266</v>
      </c>
    </row>
    <row r="175" spans="1:16" x14ac:dyDescent="0.2">
      <c r="A175" s="28" t="s">
        <v>51</v>
      </c>
      <c r="E175" s="29" t="s">
        <v>52</v>
      </c>
    </row>
    <row r="176" spans="1:16" x14ac:dyDescent="0.2">
      <c r="A176" t="s">
        <v>53</v>
      </c>
      <c r="E176" s="27" t="s">
        <v>54</v>
      </c>
    </row>
    <row r="177" spans="1:16" x14ac:dyDescent="0.2">
      <c r="A177" s="17" t="s">
        <v>44</v>
      </c>
      <c r="B177" s="21" t="s">
        <v>267</v>
      </c>
      <c r="C177" s="21" t="s">
        <v>268</v>
      </c>
      <c r="D177" s="17" t="s">
        <v>46</v>
      </c>
      <c r="E177" s="22" t="s">
        <v>269</v>
      </c>
      <c r="F177" s="23" t="s">
        <v>60</v>
      </c>
      <c r="G177" s="24">
        <v>684</v>
      </c>
      <c r="H177" s="25"/>
      <c r="I177" s="25">
        <f>ROUND(ROUND(H177,2)*ROUND(G177,3),2)</f>
        <v>0</v>
      </c>
      <c r="O177">
        <f>(I177*21)/100</f>
        <v>0</v>
      </c>
      <c r="P177" t="s">
        <v>22</v>
      </c>
    </row>
    <row r="178" spans="1:16" x14ac:dyDescent="0.2">
      <c r="A178" s="26" t="s">
        <v>49</v>
      </c>
      <c r="E178" s="27" t="s">
        <v>266</v>
      </c>
    </row>
    <row r="179" spans="1:16" x14ac:dyDescent="0.2">
      <c r="A179" s="28" t="s">
        <v>51</v>
      </c>
      <c r="E179" s="29" t="s">
        <v>52</v>
      </c>
    </row>
    <row r="180" spans="1:16" x14ac:dyDescent="0.2">
      <c r="A180" t="s">
        <v>53</v>
      </c>
      <c r="E180" s="27" t="s">
        <v>54</v>
      </c>
    </row>
    <row r="181" spans="1:16" x14ac:dyDescent="0.2">
      <c r="A181" s="17" t="s">
        <v>44</v>
      </c>
      <c r="B181" s="21" t="s">
        <v>270</v>
      </c>
      <c r="C181" s="21" t="s">
        <v>271</v>
      </c>
      <c r="D181" s="17" t="s">
        <v>46</v>
      </c>
      <c r="E181" s="22" t="s">
        <v>272</v>
      </c>
      <c r="F181" s="23" t="s">
        <v>57</v>
      </c>
      <c r="G181" s="24">
        <v>4</v>
      </c>
      <c r="H181" s="25"/>
      <c r="I181" s="25">
        <f>ROUND(ROUND(H181,2)*ROUND(G181,3),2)</f>
        <v>0</v>
      </c>
      <c r="O181">
        <f>(I181*21)/100</f>
        <v>0</v>
      </c>
      <c r="P181" t="s">
        <v>22</v>
      </c>
    </row>
    <row r="182" spans="1:16" x14ac:dyDescent="0.2">
      <c r="A182" s="26" t="s">
        <v>49</v>
      </c>
      <c r="E182" s="27" t="s">
        <v>46</v>
      </c>
    </row>
    <row r="183" spans="1:16" x14ac:dyDescent="0.2">
      <c r="A183" s="28" t="s">
        <v>51</v>
      </c>
      <c r="E183" s="29" t="s">
        <v>52</v>
      </c>
    </row>
    <row r="184" spans="1:16" x14ac:dyDescent="0.2">
      <c r="A184" t="s">
        <v>53</v>
      </c>
      <c r="E184" s="27" t="s">
        <v>54</v>
      </c>
    </row>
    <row r="185" spans="1:16" x14ac:dyDescent="0.2">
      <c r="A185" s="17" t="s">
        <v>44</v>
      </c>
      <c r="B185" s="21" t="s">
        <v>273</v>
      </c>
      <c r="C185" s="21" t="s">
        <v>274</v>
      </c>
      <c r="D185" s="17" t="s">
        <v>46</v>
      </c>
      <c r="E185" s="22" t="s">
        <v>275</v>
      </c>
      <c r="F185" s="23" t="s">
        <v>57</v>
      </c>
      <c r="G185" s="24">
        <v>4</v>
      </c>
      <c r="H185" s="25"/>
      <c r="I185" s="25">
        <f>ROUND(ROUND(H185,2)*ROUND(G185,3),2)</f>
        <v>0</v>
      </c>
      <c r="O185">
        <f>(I185*21)/100</f>
        <v>0</v>
      </c>
      <c r="P185" t="s">
        <v>22</v>
      </c>
    </row>
    <row r="186" spans="1:16" x14ac:dyDescent="0.2">
      <c r="A186" s="26" t="s">
        <v>49</v>
      </c>
      <c r="E186" s="27" t="s">
        <v>46</v>
      </c>
    </row>
    <row r="187" spans="1:16" x14ac:dyDescent="0.2">
      <c r="A187" s="28" t="s">
        <v>51</v>
      </c>
      <c r="E187" s="29" t="s">
        <v>52</v>
      </c>
    </row>
    <row r="188" spans="1:16" x14ac:dyDescent="0.2">
      <c r="A188" t="s">
        <v>53</v>
      </c>
      <c r="E188" s="27" t="s">
        <v>54</v>
      </c>
    </row>
    <row r="189" spans="1:16" x14ac:dyDescent="0.2">
      <c r="A189" s="17" t="s">
        <v>44</v>
      </c>
      <c r="B189" s="21" t="s">
        <v>276</v>
      </c>
      <c r="C189" s="21" t="s">
        <v>277</v>
      </c>
      <c r="D189" s="17" t="s">
        <v>46</v>
      </c>
      <c r="E189" s="22" t="s">
        <v>278</v>
      </c>
      <c r="F189" s="23" t="s">
        <v>57</v>
      </c>
      <c r="G189" s="24">
        <v>2</v>
      </c>
      <c r="H189" s="25"/>
      <c r="I189" s="25">
        <f>ROUND(ROUND(H189,2)*ROUND(G189,3),2)</f>
        <v>0</v>
      </c>
      <c r="O189">
        <f>(I189*21)/100</f>
        <v>0</v>
      </c>
      <c r="P189" t="s">
        <v>22</v>
      </c>
    </row>
    <row r="190" spans="1:16" x14ac:dyDescent="0.2">
      <c r="A190" s="26" t="s">
        <v>49</v>
      </c>
      <c r="E190" s="27" t="s">
        <v>46</v>
      </c>
    </row>
    <row r="191" spans="1:16" x14ac:dyDescent="0.2">
      <c r="A191" s="28" t="s">
        <v>51</v>
      </c>
      <c r="E191" s="29" t="s">
        <v>52</v>
      </c>
    </row>
    <row r="192" spans="1:16" x14ac:dyDescent="0.2">
      <c r="A192" t="s">
        <v>53</v>
      </c>
      <c r="E192" s="27" t="s">
        <v>54</v>
      </c>
    </row>
    <row r="193" spans="1:16" x14ac:dyDescent="0.2">
      <c r="A193" s="17" t="s">
        <v>44</v>
      </c>
      <c r="B193" s="21" t="s">
        <v>279</v>
      </c>
      <c r="C193" s="21" t="s">
        <v>280</v>
      </c>
      <c r="D193" s="17" t="s">
        <v>46</v>
      </c>
      <c r="E193" s="22" t="s">
        <v>281</v>
      </c>
      <c r="F193" s="23" t="s">
        <v>57</v>
      </c>
      <c r="G193" s="24">
        <v>2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49</v>
      </c>
      <c r="E194" s="27" t="s">
        <v>46</v>
      </c>
    </row>
    <row r="195" spans="1:16" x14ac:dyDescent="0.2">
      <c r="A195" s="28" t="s">
        <v>51</v>
      </c>
      <c r="E195" s="29" t="s">
        <v>52</v>
      </c>
    </row>
    <row r="196" spans="1:16" x14ac:dyDescent="0.2">
      <c r="A196" t="s">
        <v>53</v>
      </c>
      <c r="E196" s="27" t="s">
        <v>54</v>
      </c>
    </row>
    <row r="197" spans="1:16" x14ac:dyDescent="0.2">
      <c r="A197" s="17" t="s">
        <v>44</v>
      </c>
      <c r="B197" s="21" t="s">
        <v>282</v>
      </c>
      <c r="C197" s="21" t="s">
        <v>283</v>
      </c>
      <c r="D197" s="17" t="s">
        <v>46</v>
      </c>
      <c r="E197" s="22" t="s">
        <v>284</v>
      </c>
      <c r="F197" s="23" t="s">
        <v>57</v>
      </c>
      <c r="G197" s="24">
        <v>2</v>
      </c>
      <c r="H197" s="25"/>
      <c r="I197" s="25">
        <f>ROUND(ROUND(H197,2)*ROUND(G197,3),2)</f>
        <v>0</v>
      </c>
      <c r="O197">
        <f>(I197*21)/100</f>
        <v>0</v>
      </c>
      <c r="P197" t="s">
        <v>22</v>
      </c>
    </row>
    <row r="198" spans="1:16" x14ac:dyDescent="0.2">
      <c r="A198" s="26" t="s">
        <v>49</v>
      </c>
      <c r="E198" s="27" t="s">
        <v>46</v>
      </c>
    </row>
    <row r="199" spans="1:16" x14ac:dyDescent="0.2">
      <c r="A199" s="28" t="s">
        <v>51</v>
      </c>
      <c r="E199" s="29" t="s">
        <v>52</v>
      </c>
    </row>
    <row r="200" spans="1:16" x14ac:dyDescent="0.2">
      <c r="A200" t="s">
        <v>53</v>
      </c>
      <c r="E200" s="27" t="s">
        <v>54</v>
      </c>
    </row>
    <row r="201" spans="1:16" x14ac:dyDescent="0.2">
      <c r="A201" s="17" t="s">
        <v>44</v>
      </c>
      <c r="B201" s="21" t="s">
        <v>285</v>
      </c>
      <c r="C201" s="21" t="s">
        <v>286</v>
      </c>
      <c r="D201" s="17" t="s">
        <v>46</v>
      </c>
      <c r="E201" s="22" t="s">
        <v>287</v>
      </c>
      <c r="F201" s="23" t="s">
        <v>57</v>
      </c>
      <c r="G201" s="24">
        <v>2</v>
      </c>
      <c r="H201" s="25"/>
      <c r="I201" s="25">
        <f>ROUND(ROUND(H201,2)*ROUND(G201,3),2)</f>
        <v>0</v>
      </c>
      <c r="O201">
        <f>(I201*21)/100</f>
        <v>0</v>
      </c>
      <c r="P201" t="s">
        <v>22</v>
      </c>
    </row>
    <row r="202" spans="1:16" x14ac:dyDescent="0.2">
      <c r="A202" s="26" t="s">
        <v>49</v>
      </c>
      <c r="E202" s="27" t="s">
        <v>46</v>
      </c>
    </row>
    <row r="203" spans="1:16" x14ac:dyDescent="0.2">
      <c r="A203" s="28" t="s">
        <v>51</v>
      </c>
      <c r="E203" s="29" t="s">
        <v>52</v>
      </c>
    </row>
    <row r="204" spans="1:16" x14ac:dyDescent="0.2">
      <c r="A204" t="s">
        <v>53</v>
      </c>
      <c r="E204" s="27" t="s">
        <v>54</v>
      </c>
    </row>
    <row r="205" spans="1:16" x14ac:dyDescent="0.2">
      <c r="A205" s="17" t="s">
        <v>44</v>
      </c>
      <c r="B205" s="21" t="s">
        <v>288</v>
      </c>
      <c r="C205" s="21" t="s">
        <v>289</v>
      </c>
      <c r="D205" s="17" t="s">
        <v>46</v>
      </c>
      <c r="E205" s="22" t="s">
        <v>290</v>
      </c>
      <c r="F205" s="23" t="s">
        <v>57</v>
      </c>
      <c r="G205" s="24">
        <v>4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x14ac:dyDescent="0.2">
      <c r="A206" s="26" t="s">
        <v>49</v>
      </c>
      <c r="E206" s="27" t="s">
        <v>46</v>
      </c>
    </row>
    <row r="207" spans="1:16" x14ac:dyDescent="0.2">
      <c r="A207" s="28" t="s">
        <v>51</v>
      </c>
      <c r="E207" s="29" t="s">
        <v>52</v>
      </c>
    </row>
    <row r="208" spans="1:16" x14ac:dyDescent="0.2">
      <c r="A208" t="s">
        <v>53</v>
      </c>
      <c r="E208" s="27" t="s">
        <v>54</v>
      </c>
    </row>
    <row r="209" spans="1:16" x14ac:dyDescent="0.2">
      <c r="A209" s="17" t="s">
        <v>44</v>
      </c>
      <c r="B209" s="21" t="s">
        <v>291</v>
      </c>
      <c r="C209" s="21" t="s">
        <v>292</v>
      </c>
      <c r="D209" s="17" t="s">
        <v>46</v>
      </c>
      <c r="E209" s="22" t="s">
        <v>293</v>
      </c>
      <c r="F209" s="23" t="s">
        <v>294</v>
      </c>
      <c r="G209" s="24">
        <v>24</v>
      </c>
      <c r="H209" s="25"/>
      <c r="I209" s="25">
        <f>ROUND(ROUND(H209,2)*ROUND(G209,3),2)</f>
        <v>0</v>
      </c>
      <c r="O209">
        <f>(I209*21)/100</f>
        <v>0</v>
      </c>
      <c r="P209" t="s">
        <v>22</v>
      </c>
    </row>
    <row r="210" spans="1:16" x14ac:dyDescent="0.2">
      <c r="A210" s="26" t="s">
        <v>49</v>
      </c>
      <c r="E210" s="27" t="s">
        <v>46</v>
      </c>
    </row>
    <row r="211" spans="1:16" x14ac:dyDescent="0.2">
      <c r="A211" s="28" t="s">
        <v>51</v>
      </c>
      <c r="E211" s="29" t="s">
        <v>52</v>
      </c>
    </row>
    <row r="212" spans="1:16" x14ac:dyDescent="0.2">
      <c r="A212" t="s">
        <v>53</v>
      </c>
      <c r="E212" s="27" t="s">
        <v>54</v>
      </c>
    </row>
    <row r="213" spans="1:16" x14ac:dyDescent="0.2">
      <c r="A213" s="17" t="s">
        <v>44</v>
      </c>
      <c r="B213" s="21" t="s">
        <v>295</v>
      </c>
      <c r="C213" s="21" t="s">
        <v>296</v>
      </c>
      <c r="D213" s="17" t="s">
        <v>46</v>
      </c>
      <c r="E213" s="22" t="s">
        <v>297</v>
      </c>
      <c r="F213" s="23" t="s">
        <v>57</v>
      </c>
      <c r="G213" s="24">
        <v>48</v>
      </c>
      <c r="H213" s="25"/>
      <c r="I213" s="25">
        <f>ROUND(ROUND(H213,2)*ROUND(G213,3),2)</f>
        <v>0</v>
      </c>
      <c r="O213">
        <f>(I213*21)/100</f>
        <v>0</v>
      </c>
      <c r="P213" t="s">
        <v>22</v>
      </c>
    </row>
    <row r="214" spans="1:16" x14ac:dyDescent="0.2">
      <c r="A214" s="26" t="s">
        <v>49</v>
      </c>
      <c r="E214" s="27" t="s">
        <v>46</v>
      </c>
    </row>
    <row r="215" spans="1:16" x14ac:dyDescent="0.2">
      <c r="A215" s="28" t="s">
        <v>51</v>
      </c>
      <c r="E215" s="29" t="s">
        <v>52</v>
      </c>
    </row>
    <row r="216" spans="1:16" x14ac:dyDescent="0.2">
      <c r="A216" t="s">
        <v>53</v>
      </c>
      <c r="E216" s="27" t="s">
        <v>54</v>
      </c>
    </row>
    <row r="217" spans="1:16" x14ac:dyDescent="0.2">
      <c r="A217" s="17" t="s">
        <v>44</v>
      </c>
      <c r="B217" s="21" t="s">
        <v>298</v>
      </c>
      <c r="C217" s="21" t="s">
        <v>299</v>
      </c>
      <c r="D217" s="17" t="s">
        <v>46</v>
      </c>
      <c r="E217" s="22" t="s">
        <v>300</v>
      </c>
      <c r="F217" s="23" t="s">
        <v>57</v>
      </c>
      <c r="G217" s="24">
        <v>48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49</v>
      </c>
      <c r="E218" s="27" t="s">
        <v>46</v>
      </c>
    </row>
    <row r="219" spans="1:16" x14ac:dyDescent="0.2">
      <c r="A219" s="28" t="s">
        <v>51</v>
      </c>
      <c r="E219" s="29" t="s">
        <v>52</v>
      </c>
    </row>
    <row r="220" spans="1:16" x14ac:dyDescent="0.2">
      <c r="A220" t="s">
        <v>53</v>
      </c>
      <c r="E220" s="27" t="s">
        <v>54</v>
      </c>
    </row>
    <row r="221" spans="1:16" x14ac:dyDescent="0.2">
      <c r="A221" s="17" t="s">
        <v>44</v>
      </c>
      <c r="B221" s="21" t="s">
        <v>301</v>
      </c>
      <c r="C221" s="21" t="s">
        <v>302</v>
      </c>
      <c r="D221" s="17" t="s">
        <v>46</v>
      </c>
      <c r="E221" s="22" t="s">
        <v>303</v>
      </c>
      <c r="F221" s="23" t="s">
        <v>57</v>
      </c>
      <c r="G221" s="24">
        <v>4</v>
      </c>
      <c r="H221" s="25"/>
      <c r="I221" s="25">
        <f>ROUND(ROUND(H221,2)*ROUND(G221,3),2)</f>
        <v>0</v>
      </c>
      <c r="O221">
        <f>(I221*21)/100</f>
        <v>0</v>
      </c>
      <c r="P221" t="s">
        <v>22</v>
      </c>
    </row>
    <row r="222" spans="1:16" x14ac:dyDescent="0.2">
      <c r="A222" s="26" t="s">
        <v>49</v>
      </c>
      <c r="E222" s="27" t="s">
        <v>46</v>
      </c>
    </row>
    <row r="223" spans="1:16" x14ac:dyDescent="0.2">
      <c r="A223" s="28" t="s">
        <v>51</v>
      </c>
      <c r="E223" s="29" t="s">
        <v>52</v>
      </c>
    </row>
    <row r="224" spans="1:16" x14ac:dyDescent="0.2">
      <c r="A224" t="s">
        <v>53</v>
      </c>
      <c r="E224" s="27" t="s">
        <v>54</v>
      </c>
    </row>
    <row r="225" spans="1:16" x14ac:dyDescent="0.2">
      <c r="A225" s="17" t="s">
        <v>44</v>
      </c>
      <c r="B225" s="21" t="s">
        <v>304</v>
      </c>
      <c r="C225" s="21" t="s">
        <v>305</v>
      </c>
      <c r="D225" s="17" t="s">
        <v>46</v>
      </c>
      <c r="E225" s="22" t="s">
        <v>306</v>
      </c>
      <c r="F225" s="23" t="s">
        <v>57</v>
      </c>
      <c r="G225" s="24">
        <v>4</v>
      </c>
      <c r="H225" s="25"/>
      <c r="I225" s="25">
        <f>ROUND(ROUND(H225,2)*ROUND(G225,3),2)</f>
        <v>0</v>
      </c>
      <c r="O225">
        <f>(I225*21)/100</f>
        <v>0</v>
      </c>
      <c r="P225" t="s">
        <v>22</v>
      </c>
    </row>
    <row r="226" spans="1:16" x14ac:dyDescent="0.2">
      <c r="A226" s="26" t="s">
        <v>49</v>
      </c>
      <c r="E226" s="27" t="s">
        <v>46</v>
      </c>
    </row>
    <row r="227" spans="1:16" x14ac:dyDescent="0.2">
      <c r="A227" s="28" t="s">
        <v>51</v>
      </c>
      <c r="E227" s="29" t="s">
        <v>52</v>
      </c>
    </row>
    <row r="228" spans="1:16" x14ac:dyDescent="0.2">
      <c r="A228" t="s">
        <v>53</v>
      </c>
      <c r="E228" s="27" t="s">
        <v>54</v>
      </c>
    </row>
    <row r="229" spans="1:16" x14ac:dyDescent="0.2">
      <c r="A229" s="17" t="s">
        <v>44</v>
      </c>
      <c r="B229" s="21" t="s">
        <v>307</v>
      </c>
      <c r="C229" s="21" t="s">
        <v>308</v>
      </c>
      <c r="D229" s="17" t="s">
        <v>46</v>
      </c>
      <c r="E229" s="22" t="s">
        <v>309</v>
      </c>
      <c r="F229" s="23" t="s">
        <v>57</v>
      </c>
      <c r="G229" s="24">
        <v>1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49</v>
      </c>
      <c r="E230" s="27" t="s">
        <v>46</v>
      </c>
    </row>
    <row r="231" spans="1:16" x14ac:dyDescent="0.2">
      <c r="A231" s="28" t="s">
        <v>51</v>
      </c>
      <c r="E231" s="29" t="s">
        <v>52</v>
      </c>
    </row>
    <row r="232" spans="1:16" x14ac:dyDescent="0.2">
      <c r="A232" t="s">
        <v>53</v>
      </c>
      <c r="E232" s="27" t="s">
        <v>54</v>
      </c>
    </row>
    <row r="233" spans="1:16" x14ac:dyDescent="0.2">
      <c r="A233" s="17" t="s">
        <v>44</v>
      </c>
      <c r="B233" s="21" t="s">
        <v>310</v>
      </c>
      <c r="C233" s="21" t="s">
        <v>311</v>
      </c>
      <c r="D233" s="17" t="s">
        <v>46</v>
      </c>
      <c r="E233" s="22" t="s">
        <v>312</v>
      </c>
      <c r="F233" s="23" t="s">
        <v>57</v>
      </c>
      <c r="G233" s="24">
        <v>1</v>
      </c>
      <c r="H233" s="25"/>
      <c r="I233" s="25">
        <f>ROUND(ROUND(H233,2)*ROUND(G233,3),2)</f>
        <v>0</v>
      </c>
      <c r="O233">
        <f>(I233*21)/100</f>
        <v>0</v>
      </c>
      <c r="P233" t="s">
        <v>22</v>
      </c>
    </row>
    <row r="234" spans="1:16" x14ac:dyDescent="0.2">
      <c r="A234" s="26" t="s">
        <v>49</v>
      </c>
      <c r="E234" s="27" t="s">
        <v>46</v>
      </c>
    </row>
    <row r="235" spans="1:16" x14ac:dyDescent="0.2">
      <c r="A235" s="28" t="s">
        <v>51</v>
      </c>
      <c r="E235" s="29" t="s">
        <v>52</v>
      </c>
    </row>
    <row r="236" spans="1:16" x14ac:dyDescent="0.2">
      <c r="A236" t="s">
        <v>53</v>
      </c>
      <c r="E236" s="27" t="s">
        <v>54</v>
      </c>
    </row>
    <row r="237" spans="1:16" x14ac:dyDescent="0.2">
      <c r="A237" s="17" t="s">
        <v>44</v>
      </c>
      <c r="B237" s="21" t="s">
        <v>313</v>
      </c>
      <c r="C237" s="21" t="s">
        <v>314</v>
      </c>
      <c r="D237" s="17" t="s">
        <v>46</v>
      </c>
      <c r="E237" s="22" t="s">
        <v>315</v>
      </c>
      <c r="F237" s="23" t="s">
        <v>57</v>
      </c>
      <c r="G237" s="24">
        <v>2</v>
      </c>
      <c r="H237" s="25"/>
      <c r="I237" s="25">
        <f>ROUND(ROUND(H237,2)*ROUND(G237,3),2)</f>
        <v>0</v>
      </c>
      <c r="O237">
        <f>(I237*21)/100</f>
        <v>0</v>
      </c>
      <c r="P237" t="s">
        <v>22</v>
      </c>
    </row>
    <row r="238" spans="1:16" x14ac:dyDescent="0.2">
      <c r="A238" s="26" t="s">
        <v>49</v>
      </c>
      <c r="E238" s="27" t="s">
        <v>46</v>
      </c>
    </row>
    <row r="239" spans="1:16" x14ac:dyDescent="0.2">
      <c r="A239" s="28" t="s">
        <v>51</v>
      </c>
      <c r="E239" s="29" t="s">
        <v>52</v>
      </c>
    </row>
    <row r="240" spans="1:16" x14ac:dyDescent="0.2">
      <c r="A240" t="s">
        <v>53</v>
      </c>
      <c r="E240" s="27" t="s">
        <v>54</v>
      </c>
    </row>
    <row r="241" spans="1:16" x14ac:dyDescent="0.2">
      <c r="A241" s="17" t="s">
        <v>44</v>
      </c>
      <c r="B241" s="21" t="s">
        <v>316</v>
      </c>
      <c r="C241" s="21" t="s">
        <v>317</v>
      </c>
      <c r="D241" s="17" t="s">
        <v>46</v>
      </c>
      <c r="E241" s="22" t="s">
        <v>318</v>
      </c>
      <c r="F241" s="23" t="s">
        <v>57</v>
      </c>
      <c r="G241" s="24">
        <v>4</v>
      </c>
      <c r="H241" s="25"/>
      <c r="I241" s="25">
        <f>ROUND(ROUND(H241,2)*ROUND(G241,3),2)</f>
        <v>0</v>
      </c>
      <c r="O241">
        <f>(I241*21)/100</f>
        <v>0</v>
      </c>
      <c r="P241" t="s">
        <v>22</v>
      </c>
    </row>
    <row r="242" spans="1:16" x14ac:dyDescent="0.2">
      <c r="A242" s="26" t="s">
        <v>49</v>
      </c>
      <c r="E242" s="27" t="s">
        <v>46</v>
      </c>
    </row>
    <row r="243" spans="1:16" x14ac:dyDescent="0.2">
      <c r="A243" s="28" t="s">
        <v>51</v>
      </c>
      <c r="E243" s="29" t="s">
        <v>52</v>
      </c>
    </row>
    <row r="244" spans="1:16" x14ac:dyDescent="0.2">
      <c r="A244" t="s">
        <v>53</v>
      </c>
      <c r="E244" s="27" t="s">
        <v>54</v>
      </c>
    </row>
    <row r="245" spans="1:16" x14ac:dyDescent="0.2">
      <c r="A245" s="17" t="s">
        <v>44</v>
      </c>
      <c r="B245" s="21" t="s">
        <v>319</v>
      </c>
      <c r="C245" s="21" t="s">
        <v>320</v>
      </c>
      <c r="D245" s="17" t="s">
        <v>46</v>
      </c>
      <c r="E245" s="22" t="s">
        <v>321</v>
      </c>
      <c r="F245" s="23" t="s">
        <v>57</v>
      </c>
      <c r="G245" s="24">
        <v>4</v>
      </c>
      <c r="H245" s="25"/>
      <c r="I245" s="25">
        <f>ROUND(ROUND(H245,2)*ROUND(G245,3),2)</f>
        <v>0</v>
      </c>
      <c r="O245">
        <f>(I245*21)/100</f>
        <v>0</v>
      </c>
      <c r="P245" t="s">
        <v>22</v>
      </c>
    </row>
    <row r="246" spans="1:16" x14ac:dyDescent="0.2">
      <c r="A246" s="26" t="s">
        <v>49</v>
      </c>
      <c r="E246" s="27" t="s">
        <v>46</v>
      </c>
    </row>
    <row r="247" spans="1:16" x14ac:dyDescent="0.2">
      <c r="A247" s="28" t="s">
        <v>51</v>
      </c>
      <c r="E247" s="29" t="s">
        <v>52</v>
      </c>
    </row>
    <row r="248" spans="1:16" x14ac:dyDescent="0.2">
      <c r="A248" t="s">
        <v>53</v>
      </c>
      <c r="E248" s="27" t="s">
        <v>54</v>
      </c>
    </row>
    <row r="249" spans="1:16" x14ac:dyDescent="0.2">
      <c r="A249" s="17" t="s">
        <v>44</v>
      </c>
      <c r="B249" s="21" t="s">
        <v>322</v>
      </c>
      <c r="C249" s="21" t="s">
        <v>323</v>
      </c>
      <c r="D249" s="17" t="s">
        <v>46</v>
      </c>
      <c r="E249" s="22" t="s">
        <v>324</v>
      </c>
      <c r="F249" s="23" t="s">
        <v>57</v>
      </c>
      <c r="G249" s="24">
        <v>2</v>
      </c>
      <c r="H249" s="25"/>
      <c r="I249" s="25">
        <f>ROUND(ROUND(H249,2)*ROUND(G249,3),2)</f>
        <v>0</v>
      </c>
      <c r="O249">
        <f>(I249*21)/100</f>
        <v>0</v>
      </c>
      <c r="P249" t="s">
        <v>22</v>
      </c>
    </row>
    <row r="250" spans="1:16" x14ac:dyDescent="0.2">
      <c r="A250" s="26" t="s">
        <v>49</v>
      </c>
      <c r="E250" s="27" t="s">
        <v>46</v>
      </c>
    </row>
    <row r="251" spans="1:16" x14ac:dyDescent="0.2">
      <c r="A251" s="28" t="s">
        <v>51</v>
      </c>
      <c r="E251" s="29" t="s">
        <v>52</v>
      </c>
    </row>
    <row r="252" spans="1:16" x14ac:dyDescent="0.2">
      <c r="A252" t="s">
        <v>53</v>
      </c>
      <c r="E252" s="27" t="s">
        <v>54</v>
      </c>
    </row>
    <row r="253" spans="1:16" x14ac:dyDescent="0.2">
      <c r="A253" s="17" t="s">
        <v>44</v>
      </c>
      <c r="B253" s="21" t="s">
        <v>325</v>
      </c>
      <c r="C253" s="21" t="s">
        <v>326</v>
      </c>
      <c r="D253" s="17" t="s">
        <v>46</v>
      </c>
      <c r="E253" s="22" t="s">
        <v>327</v>
      </c>
      <c r="F253" s="23" t="s">
        <v>57</v>
      </c>
      <c r="G253" s="24">
        <v>4</v>
      </c>
      <c r="H253" s="25"/>
      <c r="I253" s="25">
        <f>ROUND(ROUND(H253,2)*ROUND(G253,3),2)</f>
        <v>0</v>
      </c>
      <c r="O253">
        <f>(I253*21)/100</f>
        <v>0</v>
      </c>
      <c r="P253" t="s">
        <v>22</v>
      </c>
    </row>
    <row r="254" spans="1:16" x14ac:dyDescent="0.2">
      <c r="A254" s="26" t="s">
        <v>49</v>
      </c>
      <c r="E254" s="27" t="s">
        <v>46</v>
      </c>
    </row>
    <row r="255" spans="1:16" x14ac:dyDescent="0.2">
      <c r="A255" s="28" t="s">
        <v>51</v>
      </c>
      <c r="E255" s="29" t="s">
        <v>52</v>
      </c>
    </row>
    <row r="256" spans="1:16" x14ac:dyDescent="0.2">
      <c r="A256" t="s">
        <v>53</v>
      </c>
      <c r="E256" s="27" t="s">
        <v>54</v>
      </c>
    </row>
    <row r="257" spans="1:16" x14ac:dyDescent="0.2">
      <c r="A257" s="17" t="s">
        <v>44</v>
      </c>
      <c r="B257" s="21" t="s">
        <v>328</v>
      </c>
      <c r="C257" s="21" t="s">
        <v>329</v>
      </c>
      <c r="D257" s="17" t="s">
        <v>46</v>
      </c>
      <c r="E257" s="22" t="s">
        <v>330</v>
      </c>
      <c r="F257" s="23" t="s">
        <v>57</v>
      </c>
      <c r="G257" s="24">
        <v>4</v>
      </c>
      <c r="H257" s="25"/>
      <c r="I257" s="25">
        <f>ROUND(ROUND(H257,2)*ROUND(G257,3),2)</f>
        <v>0</v>
      </c>
      <c r="O257">
        <f>(I257*21)/100</f>
        <v>0</v>
      </c>
      <c r="P257" t="s">
        <v>22</v>
      </c>
    </row>
    <row r="258" spans="1:16" x14ac:dyDescent="0.2">
      <c r="A258" s="26" t="s">
        <v>49</v>
      </c>
      <c r="E258" s="27" t="s">
        <v>46</v>
      </c>
    </row>
    <row r="259" spans="1:16" x14ac:dyDescent="0.2">
      <c r="A259" s="28" t="s">
        <v>51</v>
      </c>
      <c r="E259" s="29" t="s">
        <v>52</v>
      </c>
    </row>
    <row r="260" spans="1:16" x14ac:dyDescent="0.2">
      <c r="A260" t="s">
        <v>53</v>
      </c>
      <c r="E260" s="27" t="s">
        <v>54</v>
      </c>
    </row>
    <row r="261" spans="1:16" x14ac:dyDescent="0.2">
      <c r="A261" s="17" t="s">
        <v>44</v>
      </c>
      <c r="B261" s="21" t="s">
        <v>331</v>
      </c>
      <c r="C261" s="21" t="s">
        <v>332</v>
      </c>
      <c r="D261" s="17" t="s">
        <v>46</v>
      </c>
      <c r="E261" s="22" t="s">
        <v>333</v>
      </c>
      <c r="F261" s="23" t="s">
        <v>57</v>
      </c>
      <c r="G261" s="24">
        <v>4</v>
      </c>
      <c r="H261" s="25"/>
      <c r="I261" s="25">
        <f>ROUND(ROUND(H261,2)*ROUND(G261,3),2)</f>
        <v>0</v>
      </c>
      <c r="O261">
        <f>(I261*21)/100</f>
        <v>0</v>
      </c>
      <c r="P261" t="s">
        <v>22</v>
      </c>
    </row>
    <row r="262" spans="1:16" x14ac:dyDescent="0.2">
      <c r="A262" s="26" t="s">
        <v>49</v>
      </c>
      <c r="E262" s="27" t="s">
        <v>46</v>
      </c>
    </row>
    <row r="263" spans="1:16" x14ac:dyDescent="0.2">
      <c r="A263" s="28" t="s">
        <v>51</v>
      </c>
      <c r="E263" s="29" t="s">
        <v>52</v>
      </c>
    </row>
    <row r="264" spans="1:16" x14ac:dyDescent="0.2">
      <c r="A264" t="s">
        <v>53</v>
      </c>
      <c r="E264" s="27" t="s">
        <v>54</v>
      </c>
    </row>
    <row r="265" spans="1:16" x14ac:dyDescent="0.2">
      <c r="A265" s="17" t="s">
        <v>44</v>
      </c>
      <c r="B265" s="21" t="s">
        <v>334</v>
      </c>
      <c r="C265" s="21" t="s">
        <v>335</v>
      </c>
      <c r="D265" s="17" t="s">
        <v>46</v>
      </c>
      <c r="E265" s="22" t="s">
        <v>336</v>
      </c>
      <c r="F265" s="23" t="s">
        <v>57</v>
      </c>
      <c r="G265" s="24">
        <v>14</v>
      </c>
      <c r="H265" s="25"/>
      <c r="I265" s="25">
        <f>ROUND(ROUND(H265,2)*ROUND(G265,3),2)</f>
        <v>0</v>
      </c>
      <c r="O265">
        <f>(I265*21)/100</f>
        <v>0</v>
      </c>
      <c r="P265" t="s">
        <v>22</v>
      </c>
    </row>
    <row r="266" spans="1:16" x14ac:dyDescent="0.2">
      <c r="A266" s="26" t="s">
        <v>49</v>
      </c>
      <c r="E266" s="27" t="s">
        <v>46</v>
      </c>
    </row>
    <row r="267" spans="1:16" x14ac:dyDescent="0.2">
      <c r="A267" s="28" t="s">
        <v>51</v>
      </c>
      <c r="E267" s="29" t="s">
        <v>52</v>
      </c>
    </row>
    <row r="268" spans="1:16" x14ac:dyDescent="0.2">
      <c r="A268" t="s">
        <v>53</v>
      </c>
      <c r="E268" s="27" t="s">
        <v>54</v>
      </c>
    </row>
    <row r="269" spans="1:16" x14ac:dyDescent="0.2">
      <c r="A269" s="17" t="s">
        <v>44</v>
      </c>
      <c r="B269" s="21" t="s">
        <v>337</v>
      </c>
      <c r="C269" s="21" t="s">
        <v>338</v>
      </c>
      <c r="D269" s="17" t="s">
        <v>46</v>
      </c>
      <c r="E269" s="22" t="s">
        <v>339</v>
      </c>
      <c r="F269" s="23" t="s">
        <v>57</v>
      </c>
      <c r="G269" s="24">
        <v>4</v>
      </c>
      <c r="H269" s="25"/>
      <c r="I269" s="25">
        <f>ROUND(ROUND(H269,2)*ROUND(G269,3),2)</f>
        <v>0</v>
      </c>
      <c r="O269">
        <f>(I269*21)/100</f>
        <v>0</v>
      </c>
      <c r="P269" t="s">
        <v>22</v>
      </c>
    </row>
    <row r="270" spans="1:16" x14ac:dyDescent="0.2">
      <c r="A270" s="26" t="s">
        <v>49</v>
      </c>
      <c r="E270" s="27" t="s">
        <v>46</v>
      </c>
    </row>
    <row r="271" spans="1:16" x14ac:dyDescent="0.2">
      <c r="A271" s="28" t="s">
        <v>51</v>
      </c>
      <c r="E271" s="29" t="s">
        <v>52</v>
      </c>
    </row>
    <row r="272" spans="1:16" x14ac:dyDescent="0.2">
      <c r="A272" t="s">
        <v>53</v>
      </c>
      <c r="E272" s="27" t="s">
        <v>54</v>
      </c>
    </row>
    <row r="273" spans="1:16" x14ac:dyDescent="0.2">
      <c r="A273" s="17" t="s">
        <v>44</v>
      </c>
      <c r="B273" s="21" t="s">
        <v>340</v>
      </c>
      <c r="C273" s="21" t="s">
        <v>341</v>
      </c>
      <c r="D273" s="17" t="s">
        <v>46</v>
      </c>
      <c r="E273" s="22" t="s">
        <v>342</v>
      </c>
      <c r="F273" s="23" t="s">
        <v>343</v>
      </c>
      <c r="G273" s="24">
        <v>1</v>
      </c>
      <c r="H273" s="25"/>
      <c r="I273" s="25">
        <f>ROUND(ROUND(H273,2)*ROUND(G273,3),2)</f>
        <v>0</v>
      </c>
      <c r="O273">
        <f>(I273*21)/100</f>
        <v>0</v>
      </c>
      <c r="P273" t="s">
        <v>22</v>
      </c>
    </row>
    <row r="274" spans="1:16" x14ac:dyDescent="0.2">
      <c r="A274" s="26" t="s">
        <v>49</v>
      </c>
      <c r="E274" s="27" t="s">
        <v>46</v>
      </c>
    </row>
    <row r="275" spans="1:16" x14ac:dyDescent="0.2">
      <c r="A275" s="28" t="s">
        <v>51</v>
      </c>
      <c r="E275" s="29" t="s">
        <v>52</v>
      </c>
    </row>
    <row r="276" spans="1:16" x14ac:dyDescent="0.2">
      <c r="A276" t="s">
        <v>53</v>
      </c>
      <c r="E276" s="27" t="s">
        <v>54</v>
      </c>
    </row>
    <row r="277" spans="1:16" x14ac:dyDescent="0.2">
      <c r="A277" s="17" t="s">
        <v>44</v>
      </c>
      <c r="B277" s="21" t="s">
        <v>344</v>
      </c>
      <c r="C277" s="21" t="s">
        <v>345</v>
      </c>
      <c r="D277" s="17" t="s">
        <v>46</v>
      </c>
      <c r="E277" s="22" t="s">
        <v>346</v>
      </c>
      <c r="F277" s="23" t="s">
        <v>57</v>
      </c>
      <c r="G277" s="24">
        <v>4</v>
      </c>
      <c r="H277" s="25"/>
      <c r="I277" s="25">
        <f>ROUND(ROUND(H277,2)*ROUND(G277,3),2)</f>
        <v>0</v>
      </c>
      <c r="O277">
        <f>(I277*21)/100</f>
        <v>0</v>
      </c>
      <c r="P277" t="s">
        <v>22</v>
      </c>
    </row>
    <row r="278" spans="1:16" x14ac:dyDescent="0.2">
      <c r="A278" s="26" t="s">
        <v>49</v>
      </c>
      <c r="E278" s="27" t="s">
        <v>46</v>
      </c>
    </row>
    <row r="279" spans="1:16" x14ac:dyDescent="0.2">
      <c r="A279" s="28" t="s">
        <v>51</v>
      </c>
      <c r="E279" s="29" t="s">
        <v>52</v>
      </c>
    </row>
    <row r="280" spans="1:16" x14ac:dyDescent="0.2">
      <c r="A280" t="s">
        <v>53</v>
      </c>
      <c r="E280" s="27" t="s">
        <v>54</v>
      </c>
    </row>
    <row r="281" spans="1:16" x14ac:dyDescent="0.2">
      <c r="A281" s="17" t="s">
        <v>44</v>
      </c>
      <c r="B281" s="21" t="s">
        <v>347</v>
      </c>
      <c r="C281" s="21" t="s">
        <v>167</v>
      </c>
      <c r="D281" s="17" t="s">
        <v>46</v>
      </c>
      <c r="E281" s="22" t="s">
        <v>168</v>
      </c>
      <c r="F281" s="23" t="s">
        <v>48</v>
      </c>
      <c r="G281" s="24">
        <v>8</v>
      </c>
      <c r="H281" s="25"/>
      <c r="I281" s="25">
        <f>ROUND(ROUND(H281,2)*ROUND(G281,3),2)</f>
        <v>0</v>
      </c>
      <c r="O281">
        <f>(I281*21)/100</f>
        <v>0</v>
      </c>
      <c r="P281" t="s">
        <v>22</v>
      </c>
    </row>
    <row r="282" spans="1:16" x14ac:dyDescent="0.2">
      <c r="A282" s="26" t="s">
        <v>49</v>
      </c>
      <c r="E282" s="27" t="s">
        <v>46</v>
      </c>
    </row>
    <row r="283" spans="1:16" x14ac:dyDescent="0.2">
      <c r="A283" s="28" t="s">
        <v>51</v>
      </c>
      <c r="E283" s="29" t="s">
        <v>52</v>
      </c>
    </row>
    <row r="284" spans="1:16" x14ac:dyDescent="0.2">
      <c r="A284" t="s">
        <v>53</v>
      </c>
      <c r="E284" s="27" t="s">
        <v>54</v>
      </c>
    </row>
    <row r="285" spans="1:16" ht="25.5" x14ac:dyDescent="0.2">
      <c r="A285" s="17" t="s">
        <v>44</v>
      </c>
      <c r="B285" s="21" t="s">
        <v>348</v>
      </c>
      <c r="C285" s="21" t="s">
        <v>349</v>
      </c>
      <c r="D285" s="17" t="s">
        <v>46</v>
      </c>
      <c r="E285" s="22" t="s">
        <v>350</v>
      </c>
      <c r="F285" s="23" t="s">
        <v>57</v>
      </c>
      <c r="G285" s="24">
        <v>3</v>
      </c>
      <c r="H285" s="25"/>
      <c r="I285" s="25">
        <f>ROUND(ROUND(H285,2)*ROUND(G285,3),2)</f>
        <v>0</v>
      </c>
      <c r="O285">
        <f>(I285*21)/100</f>
        <v>0</v>
      </c>
      <c r="P285" t="s">
        <v>22</v>
      </c>
    </row>
    <row r="286" spans="1:16" x14ac:dyDescent="0.2">
      <c r="A286" s="26" t="s">
        <v>49</v>
      </c>
      <c r="E286" s="27" t="s">
        <v>46</v>
      </c>
    </row>
    <row r="287" spans="1:16" x14ac:dyDescent="0.2">
      <c r="A287" s="28" t="s">
        <v>51</v>
      </c>
      <c r="E287" s="29" t="s">
        <v>52</v>
      </c>
    </row>
    <row r="288" spans="1:16" x14ac:dyDescent="0.2">
      <c r="A288" t="s">
        <v>53</v>
      </c>
      <c r="E288" s="27" t="s">
        <v>54</v>
      </c>
    </row>
    <row r="289" spans="1:16" ht="25.5" x14ac:dyDescent="0.2">
      <c r="A289" s="17" t="s">
        <v>44</v>
      </c>
      <c r="B289" s="21" t="s">
        <v>351</v>
      </c>
      <c r="C289" s="21" t="s">
        <v>352</v>
      </c>
      <c r="D289" s="17" t="s">
        <v>46</v>
      </c>
      <c r="E289" s="22" t="s">
        <v>353</v>
      </c>
      <c r="F289" s="23" t="s">
        <v>57</v>
      </c>
      <c r="G289" s="24">
        <v>4</v>
      </c>
      <c r="H289" s="25"/>
      <c r="I289" s="25">
        <f>ROUND(ROUND(H289,2)*ROUND(G289,3),2)</f>
        <v>0</v>
      </c>
      <c r="O289">
        <f>(I289*21)/100</f>
        <v>0</v>
      </c>
      <c r="P289" t="s">
        <v>22</v>
      </c>
    </row>
    <row r="290" spans="1:16" x14ac:dyDescent="0.2">
      <c r="A290" s="26" t="s">
        <v>49</v>
      </c>
      <c r="E290" s="27" t="s">
        <v>46</v>
      </c>
    </row>
    <row r="291" spans="1:16" x14ac:dyDescent="0.2">
      <c r="A291" s="28" t="s">
        <v>51</v>
      </c>
      <c r="E291" s="29" t="s">
        <v>52</v>
      </c>
    </row>
    <row r="292" spans="1:16" x14ac:dyDescent="0.2">
      <c r="A292" t="s">
        <v>53</v>
      </c>
      <c r="E292" s="27" t="s">
        <v>54</v>
      </c>
    </row>
    <row r="293" spans="1:16" x14ac:dyDescent="0.2">
      <c r="A293" s="17" t="s">
        <v>44</v>
      </c>
      <c r="B293" s="21" t="s">
        <v>354</v>
      </c>
      <c r="C293" s="21" t="s">
        <v>355</v>
      </c>
      <c r="D293" s="17" t="s">
        <v>46</v>
      </c>
      <c r="E293" s="22" t="s">
        <v>356</v>
      </c>
      <c r="F293" s="23" t="s">
        <v>57</v>
      </c>
      <c r="G293" s="24">
        <v>3</v>
      </c>
      <c r="H293" s="25"/>
      <c r="I293" s="25">
        <f>ROUND(ROUND(H293,2)*ROUND(G293,3),2)</f>
        <v>0</v>
      </c>
      <c r="O293">
        <f>(I293*21)/100</f>
        <v>0</v>
      </c>
      <c r="P293" t="s">
        <v>22</v>
      </c>
    </row>
    <row r="294" spans="1:16" x14ac:dyDescent="0.2">
      <c r="A294" s="26" t="s">
        <v>49</v>
      </c>
      <c r="E294" s="27" t="s">
        <v>46</v>
      </c>
    </row>
    <row r="295" spans="1:16" x14ac:dyDescent="0.2">
      <c r="A295" s="28" t="s">
        <v>51</v>
      </c>
      <c r="E295" s="29" t="s">
        <v>52</v>
      </c>
    </row>
    <row r="296" spans="1:16" x14ac:dyDescent="0.2">
      <c r="A296" t="s">
        <v>53</v>
      </c>
      <c r="E296" s="27" t="s">
        <v>54</v>
      </c>
    </row>
    <row r="297" spans="1:16" ht="25.5" x14ac:dyDescent="0.2">
      <c r="A297" s="17" t="s">
        <v>44</v>
      </c>
      <c r="B297" s="21" t="s">
        <v>357</v>
      </c>
      <c r="C297" s="21" t="s">
        <v>129</v>
      </c>
      <c r="D297" s="17" t="s">
        <v>46</v>
      </c>
      <c r="E297" s="22" t="s">
        <v>130</v>
      </c>
      <c r="F297" s="23" t="s">
        <v>57</v>
      </c>
      <c r="G297" s="24">
        <v>1</v>
      </c>
      <c r="H297" s="25"/>
      <c r="I297" s="25">
        <f>ROUND(ROUND(H297,2)*ROUND(G297,3),2)</f>
        <v>0</v>
      </c>
      <c r="O297">
        <f>(I297*21)/100</f>
        <v>0</v>
      </c>
      <c r="P297" t="s">
        <v>22</v>
      </c>
    </row>
    <row r="298" spans="1:16" x14ac:dyDescent="0.2">
      <c r="A298" s="26" t="s">
        <v>49</v>
      </c>
      <c r="E298" s="27" t="s">
        <v>358</v>
      </c>
    </row>
    <row r="299" spans="1:16" x14ac:dyDescent="0.2">
      <c r="A299" s="28" t="s">
        <v>51</v>
      </c>
      <c r="E299" s="29" t="s">
        <v>52</v>
      </c>
    </row>
    <row r="300" spans="1:16" x14ac:dyDescent="0.2">
      <c r="A300" t="s">
        <v>53</v>
      </c>
      <c r="E300" s="27" t="s">
        <v>54</v>
      </c>
    </row>
    <row r="301" spans="1:16" ht="38.25" x14ac:dyDescent="0.2">
      <c r="A301" s="17" t="s">
        <v>44</v>
      </c>
      <c r="B301" s="21" t="s">
        <v>359</v>
      </c>
      <c r="C301" s="21" t="s">
        <v>360</v>
      </c>
      <c r="D301" s="17" t="s">
        <v>46</v>
      </c>
      <c r="E301" s="22" t="s">
        <v>361</v>
      </c>
      <c r="F301" s="23" t="s">
        <v>135</v>
      </c>
      <c r="G301" s="24">
        <v>16.2</v>
      </c>
      <c r="H301" s="25">
        <v>0</v>
      </c>
      <c r="I301" s="25">
        <f>ROUND(ROUND(H301,2)*ROUND(G301,3),2)</f>
        <v>0</v>
      </c>
      <c r="O301">
        <f>(I301*21)/100</f>
        <v>0</v>
      </c>
      <c r="P301" t="s">
        <v>22</v>
      </c>
    </row>
    <row r="302" spans="1:16" ht="25.5" x14ac:dyDescent="0.2">
      <c r="A302" s="26" t="s">
        <v>49</v>
      </c>
      <c r="E302" s="27" t="s">
        <v>136</v>
      </c>
    </row>
    <row r="303" spans="1:16" x14ac:dyDescent="0.2">
      <c r="A303" s="28" t="s">
        <v>51</v>
      </c>
      <c r="E303" s="29" t="s">
        <v>46</v>
      </c>
    </row>
    <row r="304" spans="1:16" ht="153" x14ac:dyDescent="0.2">
      <c r="A304" t="s">
        <v>53</v>
      </c>
      <c r="E304" s="27" t="s">
        <v>137</v>
      </c>
    </row>
    <row r="305" spans="1:16" x14ac:dyDescent="0.2">
      <c r="A305" s="17" t="s">
        <v>44</v>
      </c>
      <c r="B305" s="21" t="s">
        <v>362</v>
      </c>
      <c r="C305" s="21" t="s">
        <v>363</v>
      </c>
      <c r="D305" s="17" t="s">
        <v>46</v>
      </c>
      <c r="E305" s="22" t="s">
        <v>364</v>
      </c>
      <c r="F305" s="23" t="s">
        <v>60</v>
      </c>
      <c r="G305" s="24">
        <v>56</v>
      </c>
      <c r="H305" s="25"/>
      <c r="I305" s="25">
        <f>ROUND(ROUND(H305,2)*ROUND(G305,3),2)</f>
        <v>0</v>
      </c>
      <c r="O305">
        <f>(I305*21)/100</f>
        <v>0</v>
      </c>
      <c r="P305" t="s">
        <v>22</v>
      </c>
    </row>
    <row r="306" spans="1:16" x14ac:dyDescent="0.2">
      <c r="A306" s="26" t="s">
        <v>49</v>
      </c>
      <c r="E306" s="27" t="s">
        <v>365</v>
      </c>
    </row>
    <row r="307" spans="1:16" x14ac:dyDescent="0.2">
      <c r="A307" s="28" t="s">
        <v>51</v>
      </c>
      <c r="E307" s="29" t="s">
        <v>52</v>
      </c>
    </row>
    <row r="308" spans="1:16" x14ac:dyDescent="0.2">
      <c r="A308" t="s">
        <v>53</v>
      </c>
      <c r="E308" s="27" t="s">
        <v>54</v>
      </c>
    </row>
    <row r="309" spans="1:16" ht="25.5" x14ac:dyDescent="0.2">
      <c r="A309" s="17" t="s">
        <v>44</v>
      </c>
      <c r="B309" s="21" t="s">
        <v>366</v>
      </c>
      <c r="C309" s="21" t="s">
        <v>367</v>
      </c>
      <c r="D309" s="17" t="s">
        <v>46</v>
      </c>
      <c r="E309" s="22" t="s">
        <v>368</v>
      </c>
      <c r="F309" s="23" t="s">
        <v>60</v>
      </c>
      <c r="G309" s="24">
        <v>37</v>
      </c>
      <c r="H309" s="25"/>
      <c r="I309" s="25">
        <f>ROUND(ROUND(H309,2)*ROUND(G309,3),2)</f>
        <v>0</v>
      </c>
      <c r="O309">
        <f>(I309*21)/100</f>
        <v>0</v>
      </c>
      <c r="P309" t="s">
        <v>22</v>
      </c>
    </row>
    <row r="310" spans="1:16" x14ac:dyDescent="0.2">
      <c r="A310" s="26" t="s">
        <v>49</v>
      </c>
      <c r="E310" s="27" t="s">
        <v>46</v>
      </c>
    </row>
    <row r="311" spans="1:16" x14ac:dyDescent="0.2">
      <c r="A311" s="28" t="s">
        <v>51</v>
      </c>
      <c r="E311" s="29" t="s">
        <v>52</v>
      </c>
    </row>
    <row r="312" spans="1:16" x14ac:dyDescent="0.2">
      <c r="A312" t="s">
        <v>53</v>
      </c>
      <c r="E312" s="27" t="s">
        <v>54</v>
      </c>
    </row>
    <row r="313" spans="1:16" x14ac:dyDescent="0.2">
      <c r="A313" s="17" t="s">
        <v>44</v>
      </c>
      <c r="B313" s="21" t="s">
        <v>369</v>
      </c>
      <c r="C313" s="21" t="s">
        <v>370</v>
      </c>
      <c r="D313" s="17" t="s">
        <v>46</v>
      </c>
      <c r="E313" s="22" t="s">
        <v>371</v>
      </c>
      <c r="F313" s="23" t="s">
        <v>60</v>
      </c>
      <c r="G313" s="24">
        <v>20</v>
      </c>
      <c r="H313" s="25"/>
      <c r="I313" s="25">
        <f>ROUND(ROUND(H313,2)*ROUND(G313,3),2)</f>
        <v>0</v>
      </c>
      <c r="O313">
        <f>(I313*21)/100</f>
        <v>0</v>
      </c>
      <c r="P313" t="s">
        <v>22</v>
      </c>
    </row>
    <row r="314" spans="1:16" x14ac:dyDescent="0.2">
      <c r="A314" s="26" t="s">
        <v>49</v>
      </c>
      <c r="E314" s="27" t="s">
        <v>46</v>
      </c>
    </row>
    <row r="315" spans="1:16" x14ac:dyDescent="0.2">
      <c r="A315" s="28" t="s">
        <v>51</v>
      </c>
      <c r="E315" s="29" t="s">
        <v>52</v>
      </c>
    </row>
    <row r="316" spans="1:16" x14ac:dyDescent="0.2">
      <c r="A316" t="s">
        <v>53</v>
      </c>
      <c r="E316" s="27" t="s">
        <v>54</v>
      </c>
    </row>
    <row r="317" spans="1:16" x14ac:dyDescent="0.2">
      <c r="A317" s="17" t="s">
        <v>44</v>
      </c>
      <c r="B317" s="21" t="s">
        <v>372</v>
      </c>
      <c r="C317" s="21" t="s">
        <v>139</v>
      </c>
      <c r="D317" s="17" t="s">
        <v>46</v>
      </c>
      <c r="E317" s="22" t="s">
        <v>140</v>
      </c>
      <c r="F317" s="23" t="s">
        <v>60</v>
      </c>
      <c r="G317" s="24">
        <v>117</v>
      </c>
      <c r="H317" s="25"/>
      <c r="I317" s="25">
        <f>ROUND(ROUND(H317,2)*ROUND(G317,3),2)</f>
        <v>0</v>
      </c>
      <c r="O317">
        <f>(I317*21)/100</f>
        <v>0</v>
      </c>
      <c r="P317" t="s">
        <v>22</v>
      </c>
    </row>
    <row r="318" spans="1:16" x14ac:dyDescent="0.2">
      <c r="A318" s="26" t="s">
        <v>49</v>
      </c>
      <c r="E318" s="27" t="s">
        <v>46</v>
      </c>
    </row>
    <row r="319" spans="1:16" x14ac:dyDescent="0.2">
      <c r="A319" s="28" t="s">
        <v>51</v>
      </c>
      <c r="E319" s="29" t="s">
        <v>52</v>
      </c>
    </row>
    <row r="320" spans="1:16" x14ac:dyDescent="0.2">
      <c r="A320" t="s">
        <v>53</v>
      </c>
      <c r="E320" s="27" t="s">
        <v>54</v>
      </c>
    </row>
    <row r="321" spans="1:16" x14ac:dyDescent="0.2">
      <c r="A321" s="17" t="s">
        <v>44</v>
      </c>
      <c r="B321" s="21" t="s">
        <v>373</v>
      </c>
      <c r="C321" s="21" t="s">
        <v>374</v>
      </c>
      <c r="D321" s="17" t="s">
        <v>46</v>
      </c>
      <c r="E321" s="22" t="s">
        <v>375</v>
      </c>
      <c r="F321" s="23" t="s">
        <v>57</v>
      </c>
      <c r="G321" s="24">
        <v>2</v>
      </c>
      <c r="H321" s="25"/>
      <c r="I321" s="25">
        <f>ROUND(ROUND(H321,2)*ROUND(G321,3),2)</f>
        <v>0</v>
      </c>
      <c r="O321">
        <f>(I321*21)/100</f>
        <v>0</v>
      </c>
      <c r="P321" t="s">
        <v>22</v>
      </c>
    </row>
    <row r="322" spans="1:16" x14ac:dyDescent="0.2">
      <c r="A322" s="26" t="s">
        <v>49</v>
      </c>
      <c r="E322" s="27" t="s">
        <v>46</v>
      </c>
    </row>
    <row r="323" spans="1:16" x14ac:dyDescent="0.2">
      <c r="A323" s="28" t="s">
        <v>51</v>
      </c>
      <c r="E323" s="29" t="s">
        <v>52</v>
      </c>
    </row>
    <row r="324" spans="1:16" x14ac:dyDescent="0.2">
      <c r="A324" t="s">
        <v>53</v>
      </c>
      <c r="E324" s="27" t="s">
        <v>54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4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376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376</v>
      </c>
      <c r="D4" s="39"/>
      <c r="E4" s="13" t="s">
        <v>377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</f>
        <v>0</v>
      </c>
    </row>
    <row r="9" spans="1:18" x14ac:dyDescent="0.2">
      <c r="A9" s="17" t="s">
        <v>44</v>
      </c>
      <c r="B9" s="21" t="s">
        <v>28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40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50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x14ac:dyDescent="0.2">
      <c r="A13" s="17" t="s">
        <v>44</v>
      </c>
      <c r="B13" s="21" t="s">
        <v>22</v>
      </c>
      <c r="C13" s="21" t="s">
        <v>378</v>
      </c>
      <c r="D13" s="17" t="s">
        <v>46</v>
      </c>
      <c r="E13" s="22" t="s">
        <v>379</v>
      </c>
      <c r="F13" s="23" t="s">
        <v>57</v>
      </c>
      <c r="G13" s="24">
        <v>2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52</v>
      </c>
    </row>
    <row r="16" spans="1:18" x14ac:dyDescent="0.2">
      <c r="A16" t="s">
        <v>53</v>
      </c>
      <c r="E16" s="27" t="s">
        <v>54</v>
      </c>
    </row>
    <row r="17" spans="1:16" ht="25.5" x14ac:dyDescent="0.2">
      <c r="A17" s="17" t="s">
        <v>44</v>
      </c>
      <c r="B17" s="21" t="s">
        <v>21</v>
      </c>
      <c r="C17" s="21" t="s">
        <v>213</v>
      </c>
      <c r="D17" s="17" t="s">
        <v>46</v>
      </c>
      <c r="E17" s="22" t="s">
        <v>214</v>
      </c>
      <c r="F17" s="23" t="s">
        <v>60</v>
      </c>
      <c r="G17" s="24">
        <v>44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54</v>
      </c>
    </row>
    <row r="21" spans="1:16" x14ac:dyDescent="0.2">
      <c r="A21" s="17" t="s">
        <v>44</v>
      </c>
      <c r="B21" s="21" t="s">
        <v>32</v>
      </c>
      <c r="C21" s="21" t="s">
        <v>380</v>
      </c>
      <c r="D21" s="17" t="s">
        <v>46</v>
      </c>
      <c r="E21" s="22" t="s">
        <v>381</v>
      </c>
      <c r="F21" s="23" t="s">
        <v>60</v>
      </c>
      <c r="G21" s="24">
        <v>25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52</v>
      </c>
    </row>
    <row r="24" spans="1:16" x14ac:dyDescent="0.2">
      <c r="A24" t="s">
        <v>53</v>
      </c>
      <c r="E24" s="27" t="s">
        <v>54</v>
      </c>
    </row>
    <row r="25" spans="1:16" x14ac:dyDescent="0.2">
      <c r="A25" s="17" t="s">
        <v>44</v>
      </c>
      <c r="B25" s="21" t="s">
        <v>34</v>
      </c>
      <c r="C25" s="21" t="s">
        <v>380</v>
      </c>
      <c r="D25" s="17" t="s">
        <v>28</v>
      </c>
      <c r="E25" s="22" t="s">
        <v>382</v>
      </c>
      <c r="F25" s="23" t="s">
        <v>60</v>
      </c>
      <c r="G25" s="24">
        <v>14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52</v>
      </c>
    </row>
    <row r="28" spans="1:16" x14ac:dyDescent="0.2">
      <c r="A28" t="s">
        <v>53</v>
      </c>
      <c r="E28" s="27" t="s">
        <v>54</v>
      </c>
    </row>
    <row r="29" spans="1:16" x14ac:dyDescent="0.2">
      <c r="A29" s="17" t="s">
        <v>44</v>
      </c>
      <c r="B29" s="21" t="s">
        <v>36</v>
      </c>
      <c r="C29" s="21" t="s">
        <v>383</v>
      </c>
      <c r="D29" s="17" t="s">
        <v>46</v>
      </c>
      <c r="E29" s="22" t="s">
        <v>384</v>
      </c>
      <c r="F29" s="23" t="s">
        <v>57</v>
      </c>
      <c r="G29" s="24">
        <v>15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46</v>
      </c>
    </row>
    <row r="31" spans="1:16" x14ac:dyDescent="0.2">
      <c r="A31" s="28" t="s">
        <v>51</v>
      </c>
      <c r="E31" s="29" t="s">
        <v>52</v>
      </c>
    </row>
    <row r="32" spans="1:16" x14ac:dyDescent="0.2">
      <c r="A32" t="s">
        <v>53</v>
      </c>
      <c r="E32" s="27" t="s">
        <v>54</v>
      </c>
    </row>
    <row r="33" spans="1:16" x14ac:dyDescent="0.2">
      <c r="A33" s="17" t="s">
        <v>44</v>
      </c>
      <c r="B33" s="21" t="s">
        <v>67</v>
      </c>
      <c r="C33" s="21" t="s">
        <v>221</v>
      </c>
      <c r="D33" s="17" t="s">
        <v>46</v>
      </c>
      <c r="E33" s="22" t="s">
        <v>222</v>
      </c>
      <c r="F33" s="23" t="s">
        <v>57</v>
      </c>
      <c r="G33" s="24">
        <v>6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46</v>
      </c>
    </row>
    <row r="35" spans="1:16" x14ac:dyDescent="0.2">
      <c r="A35" s="28" t="s">
        <v>51</v>
      </c>
      <c r="E35" s="29" t="s">
        <v>52</v>
      </c>
    </row>
    <row r="36" spans="1:16" x14ac:dyDescent="0.2">
      <c r="A36" t="s">
        <v>53</v>
      </c>
      <c r="E36" s="27" t="s">
        <v>54</v>
      </c>
    </row>
    <row r="37" spans="1:16" ht="25.5" x14ac:dyDescent="0.2">
      <c r="A37" s="17" t="s">
        <v>44</v>
      </c>
      <c r="B37" s="21" t="s">
        <v>70</v>
      </c>
      <c r="C37" s="21" t="s">
        <v>225</v>
      </c>
      <c r="D37" s="17" t="s">
        <v>46</v>
      </c>
      <c r="E37" s="22" t="s">
        <v>226</v>
      </c>
      <c r="F37" s="23" t="s">
        <v>60</v>
      </c>
      <c r="G37" s="24">
        <v>52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46</v>
      </c>
    </row>
    <row r="39" spans="1:16" x14ac:dyDescent="0.2">
      <c r="A39" s="28" t="s">
        <v>51</v>
      </c>
      <c r="E39" s="29" t="s">
        <v>52</v>
      </c>
    </row>
    <row r="40" spans="1:16" x14ac:dyDescent="0.2">
      <c r="A40" t="s">
        <v>53</v>
      </c>
      <c r="E40" s="27" t="s">
        <v>54</v>
      </c>
    </row>
    <row r="41" spans="1:16" x14ac:dyDescent="0.2">
      <c r="A41" s="17" t="s">
        <v>44</v>
      </c>
      <c r="B41" s="21" t="s">
        <v>39</v>
      </c>
      <c r="C41" s="21" t="s">
        <v>58</v>
      </c>
      <c r="D41" s="17" t="s">
        <v>46</v>
      </c>
      <c r="E41" s="22" t="s">
        <v>59</v>
      </c>
      <c r="F41" s="23" t="s">
        <v>60</v>
      </c>
      <c r="G41" s="24">
        <v>84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46</v>
      </c>
    </row>
    <row r="43" spans="1:16" x14ac:dyDescent="0.2">
      <c r="A43" s="28" t="s">
        <v>51</v>
      </c>
      <c r="E43" s="29" t="s">
        <v>52</v>
      </c>
    </row>
    <row r="44" spans="1:16" x14ac:dyDescent="0.2">
      <c r="A44" t="s">
        <v>53</v>
      </c>
      <c r="E44" s="27" t="s">
        <v>54</v>
      </c>
    </row>
    <row r="45" spans="1:16" x14ac:dyDescent="0.2">
      <c r="A45" s="17" t="s">
        <v>44</v>
      </c>
      <c r="B45" s="21" t="s">
        <v>41</v>
      </c>
      <c r="C45" s="21" t="s">
        <v>61</v>
      </c>
      <c r="D45" s="17" t="s">
        <v>46</v>
      </c>
      <c r="E45" s="22" t="s">
        <v>62</v>
      </c>
      <c r="F45" s="23" t="s">
        <v>60</v>
      </c>
      <c r="G45" s="24">
        <v>596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46</v>
      </c>
    </row>
    <row r="47" spans="1:16" x14ac:dyDescent="0.2">
      <c r="A47" s="28" t="s">
        <v>51</v>
      </c>
      <c r="E47" s="29" t="s">
        <v>52</v>
      </c>
    </row>
    <row r="48" spans="1:16" x14ac:dyDescent="0.2">
      <c r="A48" t="s">
        <v>53</v>
      </c>
      <c r="E48" s="27" t="s">
        <v>54</v>
      </c>
    </row>
    <row r="49" spans="1:16" ht="25.5" x14ac:dyDescent="0.2">
      <c r="A49" s="17" t="s">
        <v>44</v>
      </c>
      <c r="B49" s="21" t="s">
        <v>77</v>
      </c>
      <c r="C49" s="21" t="s">
        <v>230</v>
      </c>
      <c r="D49" s="17" t="s">
        <v>46</v>
      </c>
      <c r="E49" s="22" t="s">
        <v>231</v>
      </c>
      <c r="F49" s="23" t="s">
        <v>57</v>
      </c>
      <c r="G49" s="24">
        <v>12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46</v>
      </c>
    </row>
    <row r="51" spans="1:16" x14ac:dyDescent="0.2">
      <c r="A51" s="28" t="s">
        <v>51</v>
      </c>
      <c r="E51" s="29" t="s">
        <v>52</v>
      </c>
    </row>
    <row r="52" spans="1:16" x14ac:dyDescent="0.2">
      <c r="A52" t="s">
        <v>53</v>
      </c>
      <c r="E52" s="27" t="s">
        <v>54</v>
      </c>
    </row>
    <row r="53" spans="1:16" ht="25.5" x14ac:dyDescent="0.2">
      <c r="A53" s="17" t="s">
        <v>44</v>
      </c>
      <c r="B53" s="21" t="s">
        <v>80</v>
      </c>
      <c r="C53" s="21" t="s">
        <v>63</v>
      </c>
      <c r="D53" s="17" t="s">
        <v>46</v>
      </c>
      <c r="E53" s="22" t="s">
        <v>64</v>
      </c>
      <c r="F53" s="23" t="s">
        <v>57</v>
      </c>
      <c r="G53" s="24">
        <v>18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52</v>
      </c>
    </row>
    <row r="56" spans="1:16" x14ac:dyDescent="0.2">
      <c r="A56" t="s">
        <v>53</v>
      </c>
      <c r="E56" s="27" t="s">
        <v>54</v>
      </c>
    </row>
    <row r="57" spans="1:16" ht="25.5" x14ac:dyDescent="0.2">
      <c r="A57" s="17" t="s">
        <v>44</v>
      </c>
      <c r="B57" s="21" t="s">
        <v>83</v>
      </c>
      <c r="C57" s="21" t="s">
        <v>385</v>
      </c>
      <c r="D57" s="17" t="s">
        <v>46</v>
      </c>
      <c r="E57" s="22" t="s">
        <v>386</v>
      </c>
      <c r="F57" s="23" t="s">
        <v>57</v>
      </c>
      <c r="G57" s="24">
        <v>2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52</v>
      </c>
    </row>
    <row r="60" spans="1:16" x14ac:dyDescent="0.2">
      <c r="A60" t="s">
        <v>53</v>
      </c>
      <c r="E60" s="27" t="s">
        <v>54</v>
      </c>
    </row>
    <row r="61" spans="1:16" x14ac:dyDescent="0.2">
      <c r="A61" s="17" t="s">
        <v>44</v>
      </c>
      <c r="B61" s="21" t="s">
        <v>86</v>
      </c>
      <c r="C61" s="21" t="s">
        <v>65</v>
      </c>
      <c r="D61" s="17" t="s">
        <v>46</v>
      </c>
      <c r="E61" s="22" t="s">
        <v>66</v>
      </c>
      <c r="F61" s="23" t="s">
        <v>57</v>
      </c>
      <c r="G61" s="24">
        <v>26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46</v>
      </c>
    </row>
    <row r="63" spans="1:16" x14ac:dyDescent="0.2">
      <c r="A63" s="28" t="s">
        <v>51</v>
      </c>
      <c r="E63" s="29" t="s">
        <v>52</v>
      </c>
    </row>
    <row r="64" spans="1:16" x14ac:dyDescent="0.2">
      <c r="A64" t="s">
        <v>53</v>
      </c>
      <c r="E64" s="27" t="s">
        <v>54</v>
      </c>
    </row>
    <row r="65" spans="1:16" x14ac:dyDescent="0.2">
      <c r="A65" s="17" t="s">
        <v>44</v>
      </c>
      <c r="B65" s="21" t="s">
        <v>89</v>
      </c>
      <c r="C65" s="21" t="s">
        <v>387</v>
      </c>
      <c r="D65" s="17" t="s">
        <v>46</v>
      </c>
      <c r="E65" s="22" t="s">
        <v>388</v>
      </c>
      <c r="F65" s="23" t="s">
        <v>57</v>
      </c>
      <c r="G65" s="24">
        <v>15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52</v>
      </c>
    </row>
    <row r="68" spans="1:16" x14ac:dyDescent="0.2">
      <c r="A68" t="s">
        <v>53</v>
      </c>
      <c r="E68" s="27" t="s">
        <v>54</v>
      </c>
    </row>
    <row r="69" spans="1:16" x14ac:dyDescent="0.2">
      <c r="A69" s="17" t="s">
        <v>44</v>
      </c>
      <c r="B69" s="21" t="s">
        <v>92</v>
      </c>
      <c r="C69" s="21" t="s">
        <v>389</v>
      </c>
      <c r="D69" s="17" t="s">
        <v>46</v>
      </c>
      <c r="E69" s="22" t="s">
        <v>390</v>
      </c>
      <c r="F69" s="23" t="s">
        <v>57</v>
      </c>
      <c r="G69" s="24">
        <v>2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52</v>
      </c>
    </row>
    <row r="72" spans="1:16" x14ac:dyDescent="0.2">
      <c r="A72" t="s">
        <v>53</v>
      </c>
      <c r="E72" s="27" t="s">
        <v>54</v>
      </c>
    </row>
    <row r="73" spans="1:16" x14ac:dyDescent="0.2">
      <c r="A73" s="17" t="s">
        <v>44</v>
      </c>
      <c r="B73" s="21" t="s">
        <v>95</v>
      </c>
      <c r="C73" s="21" t="s">
        <v>391</v>
      </c>
      <c r="D73" s="17" t="s">
        <v>46</v>
      </c>
      <c r="E73" s="22" t="s">
        <v>392</v>
      </c>
      <c r="F73" s="23" t="s">
        <v>57</v>
      </c>
      <c r="G73" s="24">
        <v>14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52</v>
      </c>
    </row>
    <row r="76" spans="1:16" x14ac:dyDescent="0.2">
      <c r="A76" t="s">
        <v>53</v>
      </c>
      <c r="E76" s="27" t="s">
        <v>54</v>
      </c>
    </row>
    <row r="77" spans="1:16" x14ac:dyDescent="0.2">
      <c r="A77" s="17" t="s">
        <v>44</v>
      </c>
      <c r="B77" s="21" t="s">
        <v>98</v>
      </c>
      <c r="C77" s="21" t="s">
        <v>393</v>
      </c>
      <c r="D77" s="17" t="s">
        <v>46</v>
      </c>
      <c r="E77" s="22" t="s">
        <v>394</v>
      </c>
      <c r="F77" s="23" t="s">
        <v>57</v>
      </c>
      <c r="G77" s="24">
        <v>2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52</v>
      </c>
    </row>
    <row r="80" spans="1:16" x14ac:dyDescent="0.2">
      <c r="A80" t="s">
        <v>53</v>
      </c>
      <c r="E80" s="27" t="s">
        <v>54</v>
      </c>
    </row>
    <row r="81" spans="1:16" ht="25.5" x14ac:dyDescent="0.2">
      <c r="A81" s="17" t="s">
        <v>44</v>
      </c>
      <c r="B81" s="21" t="s">
        <v>101</v>
      </c>
      <c r="C81" s="21" t="s">
        <v>234</v>
      </c>
      <c r="D81" s="17" t="s">
        <v>46</v>
      </c>
      <c r="E81" s="22" t="s">
        <v>235</v>
      </c>
      <c r="F81" s="23" t="s">
        <v>57</v>
      </c>
      <c r="G81" s="24">
        <v>5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52</v>
      </c>
    </row>
    <row r="84" spans="1:16" x14ac:dyDescent="0.2">
      <c r="A84" t="s">
        <v>53</v>
      </c>
      <c r="E84" s="27" t="s">
        <v>54</v>
      </c>
    </row>
    <row r="85" spans="1:16" x14ac:dyDescent="0.2">
      <c r="A85" s="17" t="s">
        <v>44</v>
      </c>
      <c r="B85" s="21" t="s">
        <v>104</v>
      </c>
      <c r="C85" s="21" t="s">
        <v>395</v>
      </c>
      <c r="D85" s="17" t="s">
        <v>46</v>
      </c>
      <c r="E85" s="22" t="s">
        <v>396</v>
      </c>
      <c r="F85" s="23" t="s">
        <v>57</v>
      </c>
      <c r="G85" s="24">
        <v>3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52</v>
      </c>
    </row>
    <row r="88" spans="1:16" x14ac:dyDescent="0.2">
      <c r="A88" t="s">
        <v>53</v>
      </c>
      <c r="E88" s="27" t="s">
        <v>54</v>
      </c>
    </row>
    <row r="89" spans="1:16" x14ac:dyDescent="0.2">
      <c r="A89" s="17" t="s">
        <v>44</v>
      </c>
      <c r="B89" s="21" t="s">
        <v>107</v>
      </c>
      <c r="C89" s="21" t="s">
        <v>397</v>
      </c>
      <c r="D89" s="17" t="s">
        <v>46</v>
      </c>
      <c r="E89" s="22" t="s">
        <v>398</v>
      </c>
      <c r="F89" s="23" t="s">
        <v>57</v>
      </c>
      <c r="G89" s="24">
        <v>3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52</v>
      </c>
    </row>
    <row r="92" spans="1:16" x14ac:dyDescent="0.2">
      <c r="A92" t="s">
        <v>53</v>
      </c>
      <c r="E92" s="27" t="s">
        <v>54</v>
      </c>
    </row>
    <row r="93" spans="1:16" x14ac:dyDescent="0.2">
      <c r="A93" s="17" t="s">
        <v>44</v>
      </c>
      <c r="B93" s="21" t="s">
        <v>110</v>
      </c>
      <c r="C93" s="21" t="s">
        <v>399</v>
      </c>
      <c r="D93" s="17" t="s">
        <v>46</v>
      </c>
      <c r="E93" s="22" t="s">
        <v>400</v>
      </c>
      <c r="F93" s="23" t="s">
        <v>57</v>
      </c>
      <c r="G93" s="24">
        <v>2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46</v>
      </c>
    </row>
    <row r="95" spans="1:16" x14ac:dyDescent="0.2">
      <c r="A95" s="28" t="s">
        <v>51</v>
      </c>
      <c r="E95" s="29" t="s">
        <v>52</v>
      </c>
    </row>
    <row r="96" spans="1:16" x14ac:dyDescent="0.2">
      <c r="A96" t="s">
        <v>53</v>
      </c>
      <c r="E96" s="27" t="s">
        <v>54</v>
      </c>
    </row>
    <row r="97" spans="1:16" x14ac:dyDescent="0.2">
      <c r="A97" s="17" t="s">
        <v>44</v>
      </c>
      <c r="B97" s="21" t="s">
        <v>113</v>
      </c>
      <c r="C97" s="21" t="s">
        <v>401</v>
      </c>
      <c r="D97" s="17" t="s">
        <v>46</v>
      </c>
      <c r="E97" s="22" t="s">
        <v>402</v>
      </c>
      <c r="F97" s="23" t="s">
        <v>57</v>
      </c>
      <c r="G97" s="24">
        <v>2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52</v>
      </c>
    </row>
    <row r="100" spans="1:16" x14ac:dyDescent="0.2">
      <c r="A100" t="s">
        <v>53</v>
      </c>
      <c r="E100" s="27" t="s">
        <v>54</v>
      </c>
    </row>
    <row r="101" spans="1:16" ht="25.5" x14ac:dyDescent="0.2">
      <c r="A101" s="17" t="s">
        <v>44</v>
      </c>
      <c r="B101" s="21" t="s">
        <v>116</v>
      </c>
      <c r="C101" s="21" t="s">
        <v>68</v>
      </c>
      <c r="D101" s="17" t="s">
        <v>46</v>
      </c>
      <c r="E101" s="22" t="s">
        <v>69</v>
      </c>
      <c r="F101" s="23" t="s">
        <v>57</v>
      </c>
      <c r="G101" s="24">
        <v>1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46</v>
      </c>
    </row>
    <row r="103" spans="1:16" x14ac:dyDescent="0.2">
      <c r="A103" s="28" t="s">
        <v>51</v>
      </c>
      <c r="E103" s="29" t="s">
        <v>52</v>
      </c>
    </row>
    <row r="104" spans="1:16" x14ac:dyDescent="0.2">
      <c r="A104" t="s">
        <v>53</v>
      </c>
      <c r="E104" s="27" t="s">
        <v>54</v>
      </c>
    </row>
    <row r="105" spans="1:16" ht="38.25" x14ac:dyDescent="0.2">
      <c r="A105" s="17" t="s">
        <v>44</v>
      </c>
      <c r="B105" s="21" t="s">
        <v>119</v>
      </c>
      <c r="C105" s="21" t="s">
        <v>236</v>
      </c>
      <c r="D105" s="17" t="s">
        <v>46</v>
      </c>
      <c r="E105" s="22" t="s">
        <v>237</v>
      </c>
      <c r="F105" s="23" t="s">
        <v>57</v>
      </c>
      <c r="G105" s="24">
        <v>5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52</v>
      </c>
    </row>
    <row r="108" spans="1:16" x14ac:dyDescent="0.2">
      <c r="A108" t="s">
        <v>53</v>
      </c>
      <c r="E108" s="27" t="s">
        <v>54</v>
      </c>
    </row>
    <row r="109" spans="1:16" ht="25.5" x14ac:dyDescent="0.2">
      <c r="A109" s="17" t="s">
        <v>44</v>
      </c>
      <c r="B109" s="21" t="s">
        <v>122</v>
      </c>
      <c r="C109" s="21" t="s">
        <v>71</v>
      </c>
      <c r="D109" s="17" t="s">
        <v>46</v>
      </c>
      <c r="E109" s="22" t="s">
        <v>72</v>
      </c>
      <c r="F109" s="23" t="s">
        <v>57</v>
      </c>
      <c r="G109" s="24">
        <v>1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6" x14ac:dyDescent="0.2">
      <c r="A110" s="26" t="s">
        <v>49</v>
      </c>
      <c r="E110" s="27" t="s">
        <v>46</v>
      </c>
    </row>
    <row r="111" spans="1:16" x14ac:dyDescent="0.2">
      <c r="A111" s="28" t="s">
        <v>51</v>
      </c>
      <c r="E111" s="29" t="s">
        <v>52</v>
      </c>
    </row>
    <row r="112" spans="1:16" x14ac:dyDescent="0.2">
      <c r="A112" t="s">
        <v>53</v>
      </c>
      <c r="E112" s="27" t="s">
        <v>54</v>
      </c>
    </row>
    <row r="113" spans="1:16" x14ac:dyDescent="0.2">
      <c r="A113" s="17" t="s">
        <v>44</v>
      </c>
      <c r="B113" s="21" t="s">
        <v>125</v>
      </c>
      <c r="C113" s="21" t="s">
        <v>73</v>
      </c>
      <c r="D113" s="17" t="s">
        <v>46</v>
      </c>
      <c r="E113" s="22" t="s">
        <v>74</v>
      </c>
      <c r="F113" s="23" t="s">
        <v>48</v>
      </c>
      <c r="G113" s="24">
        <v>25</v>
      </c>
      <c r="H113" s="25"/>
      <c r="I113" s="25">
        <f>ROUND(ROUND(H113,2)*ROUND(G113,3),2)</f>
        <v>0</v>
      </c>
      <c r="O113">
        <f>(I113*21)/100</f>
        <v>0</v>
      </c>
      <c r="P113" t="s">
        <v>22</v>
      </c>
    </row>
    <row r="114" spans="1:16" x14ac:dyDescent="0.2">
      <c r="A114" s="26" t="s">
        <v>49</v>
      </c>
      <c r="E114" s="27" t="s">
        <v>46</v>
      </c>
    </row>
    <row r="115" spans="1:16" x14ac:dyDescent="0.2">
      <c r="A115" s="28" t="s">
        <v>51</v>
      </c>
      <c r="E115" s="29" t="s">
        <v>52</v>
      </c>
    </row>
    <row r="116" spans="1:16" x14ac:dyDescent="0.2">
      <c r="A116" t="s">
        <v>53</v>
      </c>
      <c r="E116" s="27" t="s">
        <v>54</v>
      </c>
    </row>
    <row r="117" spans="1:16" x14ac:dyDescent="0.2">
      <c r="A117" s="17" t="s">
        <v>44</v>
      </c>
      <c r="B117" s="21" t="s">
        <v>128</v>
      </c>
      <c r="C117" s="21" t="s">
        <v>75</v>
      </c>
      <c r="D117" s="17" t="s">
        <v>46</v>
      </c>
      <c r="E117" s="22" t="s">
        <v>76</v>
      </c>
      <c r="F117" s="23" t="s">
        <v>48</v>
      </c>
      <c r="G117" s="24">
        <v>10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6" x14ac:dyDescent="0.2">
      <c r="A118" s="26" t="s">
        <v>49</v>
      </c>
      <c r="E118" s="27" t="s">
        <v>46</v>
      </c>
    </row>
    <row r="119" spans="1:16" x14ac:dyDescent="0.2">
      <c r="A119" s="28" t="s">
        <v>51</v>
      </c>
      <c r="E119" s="29" t="s">
        <v>52</v>
      </c>
    </row>
    <row r="120" spans="1:16" x14ac:dyDescent="0.2">
      <c r="A120" t="s">
        <v>53</v>
      </c>
      <c r="E120" s="27" t="s">
        <v>54</v>
      </c>
    </row>
    <row r="121" spans="1:16" x14ac:dyDescent="0.2">
      <c r="A121" s="17" t="s">
        <v>44</v>
      </c>
      <c r="B121" s="21" t="s">
        <v>132</v>
      </c>
      <c r="C121" s="21" t="s">
        <v>78</v>
      </c>
      <c r="D121" s="17" t="s">
        <v>46</v>
      </c>
      <c r="E121" s="22" t="s">
        <v>79</v>
      </c>
      <c r="F121" s="23" t="s">
        <v>57</v>
      </c>
      <c r="G121" s="24">
        <v>1</v>
      </c>
      <c r="H121" s="25"/>
      <c r="I121" s="25">
        <f>ROUND(ROUND(H121,2)*ROUND(G121,3),2)</f>
        <v>0</v>
      </c>
      <c r="O121">
        <f>(I121*21)/100</f>
        <v>0</v>
      </c>
      <c r="P121" t="s">
        <v>22</v>
      </c>
    </row>
    <row r="122" spans="1:16" x14ac:dyDescent="0.2">
      <c r="A122" s="26" t="s">
        <v>49</v>
      </c>
      <c r="E122" s="27" t="s">
        <v>46</v>
      </c>
    </row>
    <row r="123" spans="1:16" x14ac:dyDescent="0.2">
      <c r="A123" s="28" t="s">
        <v>51</v>
      </c>
      <c r="E123" s="29" t="s">
        <v>52</v>
      </c>
    </row>
    <row r="124" spans="1:16" x14ac:dyDescent="0.2">
      <c r="A124" t="s">
        <v>53</v>
      </c>
      <c r="E124" s="27" t="s">
        <v>54</v>
      </c>
    </row>
    <row r="125" spans="1:16" x14ac:dyDescent="0.2">
      <c r="A125" s="17" t="s">
        <v>44</v>
      </c>
      <c r="B125" s="21" t="s">
        <v>138</v>
      </c>
      <c r="C125" s="21" t="s">
        <v>403</v>
      </c>
      <c r="D125" s="17" t="s">
        <v>46</v>
      </c>
      <c r="E125" s="22" t="s">
        <v>404</v>
      </c>
      <c r="F125" s="23" t="s">
        <v>57</v>
      </c>
      <c r="G125" s="24">
        <v>5</v>
      </c>
      <c r="H125" s="25"/>
      <c r="I125" s="25">
        <f>ROUND(ROUND(H125,2)*ROUND(G125,3),2)</f>
        <v>0</v>
      </c>
      <c r="O125">
        <f>(I125*21)/100</f>
        <v>0</v>
      </c>
      <c r="P125" t="s">
        <v>22</v>
      </c>
    </row>
    <row r="126" spans="1:16" x14ac:dyDescent="0.2">
      <c r="A126" s="26" t="s">
        <v>49</v>
      </c>
      <c r="E126" s="27" t="s">
        <v>46</v>
      </c>
    </row>
    <row r="127" spans="1:16" x14ac:dyDescent="0.2">
      <c r="A127" s="28" t="s">
        <v>51</v>
      </c>
      <c r="E127" s="29" t="s">
        <v>52</v>
      </c>
    </row>
    <row r="128" spans="1:16" x14ac:dyDescent="0.2">
      <c r="A128" t="s">
        <v>53</v>
      </c>
      <c r="E128" s="27" t="s">
        <v>54</v>
      </c>
    </row>
    <row r="129" spans="1:16" x14ac:dyDescent="0.2">
      <c r="A129" s="17" t="s">
        <v>44</v>
      </c>
      <c r="B129" s="21" t="s">
        <v>141</v>
      </c>
      <c r="C129" s="21" t="s">
        <v>405</v>
      </c>
      <c r="D129" s="17" t="s">
        <v>46</v>
      </c>
      <c r="E129" s="22" t="s">
        <v>406</v>
      </c>
      <c r="F129" s="23" t="s">
        <v>57</v>
      </c>
      <c r="G129" s="24">
        <v>5</v>
      </c>
      <c r="H129" s="25"/>
      <c r="I129" s="25">
        <f>ROUND(ROUND(H129,2)*ROUND(G129,3),2)</f>
        <v>0</v>
      </c>
      <c r="O129">
        <f>(I129*21)/100</f>
        <v>0</v>
      </c>
      <c r="P129" t="s">
        <v>22</v>
      </c>
    </row>
    <row r="130" spans="1:16" x14ac:dyDescent="0.2">
      <c r="A130" s="26" t="s">
        <v>49</v>
      </c>
      <c r="E130" s="27" t="s">
        <v>46</v>
      </c>
    </row>
    <row r="131" spans="1:16" x14ac:dyDescent="0.2">
      <c r="A131" s="28" t="s">
        <v>51</v>
      </c>
      <c r="E131" s="29" t="s">
        <v>52</v>
      </c>
    </row>
    <row r="132" spans="1:16" x14ac:dyDescent="0.2">
      <c r="A132" t="s">
        <v>53</v>
      </c>
      <c r="E132" s="27" t="s">
        <v>54</v>
      </c>
    </row>
    <row r="133" spans="1:16" x14ac:dyDescent="0.2">
      <c r="A133" s="17" t="s">
        <v>44</v>
      </c>
      <c r="B133" s="21" t="s">
        <v>144</v>
      </c>
      <c r="C133" s="21" t="s">
        <v>302</v>
      </c>
      <c r="D133" s="17" t="s">
        <v>46</v>
      </c>
      <c r="E133" s="22" t="s">
        <v>303</v>
      </c>
      <c r="F133" s="23" t="s">
        <v>57</v>
      </c>
      <c r="G133" s="24">
        <v>29</v>
      </c>
      <c r="H133" s="25"/>
      <c r="I133" s="25">
        <f>ROUND(ROUND(H133,2)*ROUND(G133,3),2)</f>
        <v>0</v>
      </c>
      <c r="O133">
        <f>(I133*21)/100</f>
        <v>0</v>
      </c>
      <c r="P133" t="s">
        <v>22</v>
      </c>
    </row>
    <row r="134" spans="1:16" x14ac:dyDescent="0.2">
      <c r="A134" s="26" t="s">
        <v>49</v>
      </c>
      <c r="E134" s="27" t="s">
        <v>46</v>
      </c>
    </row>
    <row r="135" spans="1:16" x14ac:dyDescent="0.2">
      <c r="A135" s="28" t="s">
        <v>51</v>
      </c>
      <c r="E135" s="29" t="s">
        <v>52</v>
      </c>
    </row>
    <row r="136" spans="1:16" x14ac:dyDescent="0.2">
      <c r="A136" t="s">
        <v>53</v>
      </c>
      <c r="E136" s="27" t="s">
        <v>54</v>
      </c>
    </row>
    <row r="137" spans="1:16" x14ac:dyDescent="0.2">
      <c r="A137" s="17" t="s">
        <v>44</v>
      </c>
      <c r="B137" s="21" t="s">
        <v>147</v>
      </c>
      <c r="C137" s="21" t="s">
        <v>305</v>
      </c>
      <c r="D137" s="17" t="s">
        <v>46</v>
      </c>
      <c r="E137" s="22" t="s">
        <v>306</v>
      </c>
      <c r="F137" s="23" t="s">
        <v>57</v>
      </c>
      <c r="G137" s="24">
        <v>29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6" x14ac:dyDescent="0.2">
      <c r="A138" s="26" t="s">
        <v>49</v>
      </c>
      <c r="E138" s="27" t="s">
        <v>46</v>
      </c>
    </row>
    <row r="139" spans="1:16" x14ac:dyDescent="0.2">
      <c r="A139" s="28" t="s">
        <v>51</v>
      </c>
      <c r="E139" s="29" t="s">
        <v>52</v>
      </c>
    </row>
    <row r="140" spans="1:16" x14ac:dyDescent="0.2">
      <c r="A140" t="s">
        <v>53</v>
      </c>
      <c r="E140" s="27" t="s">
        <v>54</v>
      </c>
    </row>
    <row r="141" spans="1:16" x14ac:dyDescent="0.2">
      <c r="A141" s="17" t="s">
        <v>44</v>
      </c>
      <c r="B141" s="21" t="s">
        <v>240</v>
      </c>
      <c r="C141" s="21" t="s">
        <v>407</v>
      </c>
      <c r="D141" s="17" t="s">
        <v>46</v>
      </c>
      <c r="E141" s="22" t="s">
        <v>408</v>
      </c>
      <c r="F141" s="23" t="s">
        <v>57</v>
      </c>
      <c r="G141" s="24">
        <v>10</v>
      </c>
      <c r="H141" s="25"/>
      <c r="I141" s="25">
        <f>ROUND(ROUND(H141,2)*ROUND(G141,3),2)</f>
        <v>0</v>
      </c>
      <c r="O141">
        <f>(I141*21)/100</f>
        <v>0</v>
      </c>
      <c r="P141" t="s">
        <v>22</v>
      </c>
    </row>
    <row r="142" spans="1:16" x14ac:dyDescent="0.2">
      <c r="A142" s="26" t="s">
        <v>49</v>
      </c>
      <c r="E142" s="27" t="s">
        <v>46</v>
      </c>
    </row>
    <row r="143" spans="1:16" x14ac:dyDescent="0.2">
      <c r="A143" s="28" t="s">
        <v>51</v>
      </c>
      <c r="E143" s="29" t="s">
        <v>52</v>
      </c>
    </row>
    <row r="144" spans="1:16" x14ac:dyDescent="0.2">
      <c r="A144" t="s">
        <v>53</v>
      </c>
      <c r="E144" s="27" t="s">
        <v>54</v>
      </c>
    </row>
    <row r="145" spans="1:16" x14ac:dyDescent="0.2">
      <c r="A145" s="17" t="s">
        <v>44</v>
      </c>
      <c r="B145" s="21" t="s">
        <v>241</v>
      </c>
      <c r="C145" s="21" t="s">
        <v>409</v>
      </c>
      <c r="D145" s="17" t="s">
        <v>46</v>
      </c>
      <c r="E145" s="22" t="s">
        <v>410</v>
      </c>
      <c r="F145" s="23" t="s">
        <v>57</v>
      </c>
      <c r="G145" s="24">
        <v>10</v>
      </c>
      <c r="H145" s="25"/>
      <c r="I145" s="25">
        <f>ROUND(ROUND(H145,2)*ROUND(G145,3),2)</f>
        <v>0</v>
      </c>
      <c r="O145">
        <f>(I145*21)/100</f>
        <v>0</v>
      </c>
      <c r="P145" t="s">
        <v>22</v>
      </c>
    </row>
    <row r="146" spans="1:16" x14ac:dyDescent="0.2">
      <c r="A146" s="26" t="s">
        <v>49</v>
      </c>
      <c r="E146" s="27" t="s">
        <v>46</v>
      </c>
    </row>
    <row r="147" spans="1:16" x14ac:dyDescent="0.2">
      <c r="A147" s="28" t="s">
        <v>51</v>
      </c>
      <c r="E147" s="29" t="s">
        <v>52</v>
      </c>
    </row>
    <row r="148" spans="1:16" x14ac:dyDescent="0.2">
      <c r="A148" t="s">
        <v>53</v>
      </c>
      <c r="E148" s="27" t="s">
        <v>54</v>
      </c>
    </row>
    <row r="149" spans="1:16" x14ac:dyDescent="0.2">
      <c r="A149" s="17" t="s">
        <v>44</v>
      </c>
      <c r="B149" s="21" t="s">
        <v>242</v>
      </c>
      <c r="C149" s="21" t="s">
        <v>308</v>
      </c>
      <c r="D149" s="17" t="s">
        <v>46</v>
      </c>
      <c r="E149" s="22" t="s">
        <v>309</v>
      </c>
      <c r="F149" s="23" t="s">
        <v>57</v>
      </c>
      <c r="G149" s="24">
        <v>6</v>
      </c>
      <c r="H149" s="25"/>
      <c r="I149" s="25">
        <f>ROUND(ROUND(H149,2)*ROUND(G149,3),2)</f>
        <v>0</v>
      </c>
      <c r="O149">
        <f>(I149*21)/100</f>
        <v>0</v>
      </c>
      <c r="P149" t="s">
        <v>22</v>
      </c>
    </row>
    <row r="150" spans="1:16" x14ac:dyDescent="0.2">
      <c r="A150" s="26" t="s">
        <v>49</v>
      </c>
      <c r="E150" s="27" t="s">
        <v>46</v>
      </c>
    </row>
    <row r="151" spans="1:16" x14ac:dyDescent="0.2">
      <c r="A151" s="28" t="s">
        <v>51</v>
      </c>
      <c r="E151" s="29" t="s">
        <v>52</v>
      </c>
    </row>
    <row r="152" spans="1:16" x14ac:dyDescent="0.2">
      <c r="A152" t="s">
        <v>53</v>
      </c>
      <c r="E152" s="27" t="s">
        <v>54</v>
      </c>
    </row>
    <row r="153" spans="1:16" x14ac:dyDescent="0.2">
      <c r="A153" s="17" t="s">
        <v>44</v>
      </c>
      <c r="B153" s="21" t="s">
        <v>247</v>
      </c>
      <c r="C153" s="21" t="s">
        <v>411</v>
      </c>
      <c r="D153" s="17" t="s">
        <v>46</v>
      </c>
      <c r="E153" s="22" t="s">
        <v>412</v>
      </c>
      <c r="F153" s="23" t="s">
        <v>57</v>
      </c>
      <c r="G153" s="24">
        <v>1</v>
      </c>
      <c r="H153" s="25"/>
      <c r="I153" s="25">
        <f>ROUND(ROUND(H153,2)*ROUND(G153,3),2)</f>
        <v>0</v>
      </c>
      <c r="O153">
        <f>(I153*21)/100</f>
        <v>0</v>
      </c>
      <c r="P153" t="s">
        <v>22</v>
      </c>
    </row>
    <row r="154" spans="1:16" x14ac:dyDescent="0.2">
      <c r="A154" s="26" t="s">
        <v>49</v>
      </c>
      <c r="E154" s="27" t="s">
        <v>413</v>
      </c>
    </row>
    <row r="155" spans="1:16" x14ac:dyDescent="0.2">
      <c r="A155" s="28" t="s">
        <v>51</v>
      </c>
      <c r="E155" s="29" t="s">
        <v>52</v>
      </c>
    </row>
    <row r="156" spans="1:16" x14ac:dyDescent="0.2">
      <c r="A156" t="s">
        <v>53</v>
      </c>
      <c r="E156" s="27" t="s">
        <v>54</v>
      </c>
    </row>
    <row r="157" spans="1:16" x14ac:dyDescent="0.2">
      <c r="A157" s="17" t="s">
        <v>44</v>
      </c>
      <c r="B157" s="21" t="s">
        <v>250</v>
      </c>
      <c r="C157" s="21" t="s">
        <v>414</v>
      </c>
      <c r="D157" s="17" t="s">
        <v>46</v>
      </c>
      <c r="E157" s="22" t="s">
        <v>415</v>
      </c>
      <c r="F157" s="23" t="s">
        <v>57</v>
      </c>
      <c r="G157" s="24">
        <v>2</v>
      </c>
      <c r="H157" s="25"/>
      <c r="I157" s="25">
        <f>ROUND(ROUND(H157,2)*ROUND(G157,3),2)</f>
        <v>0</v>
      </c>
      <c r="O157">
        <f>(I157*21)/100</f>
        <v>0</v>
      </c>
      <c r="P157" t="s">
        <v>22</v>
      </c>
    </row>
    <row r="158" spans="1:16" x14ac:dyDescent="0.2">
      <c r="A158" s="26" t="s">
        <v>49</v>
      </c>
      <c r="E158" s="27" t="s">
        <v>46</v>
      </c>
    </row>
    <row r="159" spans="1:16" x14ac:dyDescent="0.2">
      <c r="A159" s="28" t="s">
        <v>51</v>
      </c>
      <c r="E159" s="29" t="s">
        <v>52</v>
      </c>
    </row>
    <row r="160" spans="1:16" x14ac:dyDescent="0.2">
      <c r="A160" t="s">
        <v>53</v>
      </c>
      <c r="E160" s="27" t="s">
        <v>54</v>
      </c>
    </row>
    <row r="161" spans="1:16" x14ac:dyDescent="0.2">
      <c r="A161" s="17" t="s">
        <v>44</v>
      </c>
      <c r="B161" s="21" t="s">
        <v>253</v>
      </c>
      <c r="C161" s="21" t="s">
        <v>311</v>
      </c>
      <c r="D161" s="17" t="s">
        <v>46</v>
      </c>
      <c r="E161" s="22" t="s">
        <v>312</v>
      </c>
      <c r="F161" s="23" t="s">
        <v>57</v>
      </c>
      <c r="G161" s="24">
        <v>9</v>
      </c>
      <c r="H161" s="25"/>
      <c r="I161" s="25">
        <f>ROUND(ROUND(H161,2)*ROUND(G161,3),2)</f>
        <v>0</v>
      </c>
      <c r="O161">
        <f>(I161*21)/100</f>
        <v>0</v>
      </c>
      <c r="P161" t="s">
        <v>22</v>
      </c>
    </row>
    <row r="162" spans="1:16" x14ac:dyDescent="0.2">
      <c r="A162" s="26" t="s">
        <v>49</v>
      </c>
      <c r="E162" s="27" t="s">
        <v>46</v>
      </c>
    </row>
    <row r="163" spans="1:16" x14ac:dyDescent="0.2">
      <c r="A163" s="28" t="s">
        <v>51</v>
      </c>
      <c r="E163" s="29" t="s">
        <v>52</v>
      </c>
    </row>
    <row r="164" spans="1:16" x14ac:dyDescent="0.2">
      <c r="A164" t="s">
        <v>53</v>
      </c>
      <c r="E164" s="27" t="s">
        <v>54</v>
      </c>
    </row>
    <row r="165" spans="1:16" x14ac:dyDescent="0.2">
      <c r="A165" s="17" t="s">
        <v>44</v>
      </c>
      <c r="B165" s="21" t="s">
        <v>256</v>
      </c>
      <c r="C165" s="21" t="s">
        <v>416</v>
      </c>
      <c r="D165" s="17" t="s">
        <v>46</v>
      </c>
      <c r="E165" s="22" t="s">
        <v>417</v>
      </c>
      <c r="F165" s="23" t="s">
        <v>57</v>
      </c>
      <c r="G165" s="24">
        <v>3</v>
      </c>
      <c r="H165" s="25"/>
      <c r="I165" s="25">
        <f>ROUND(ROUND(H165,2)*ROUND(G165,3),2)</f>
        <v>0</v>
      </c>
      <c r="O165">
        <f>(I165*21)/100</f>
        <v>0</v>
      </c>
      <c r="P165" t="s">
        <v>22</v>
      </c>
    </row>
    <row r="166" spans="1:16" x14ac:dyDescent="0.2">
      <c r="A166" s="26" t="s">
        <v>49</v>
      </c>
      <c r="E166" s="27" t="s">
        <v>46</v>
      </c>
    </row>
    <row r="167" spans="1:16" x14ac:dyDescent="0.2">
      <c r="A167" s="28" t="s">
        <v>51</v>
      </c>
      <c r="E167" s="29" t="s">
        <v>52</v>
      </c>
    </row>
    <row r="168" spans="1:16" x14ac:dyDescent="0.2">
      <c r="A168" t="s">
        <v>53</v>
      </c>
      <c r="E168" s="27" t="s">
        <v>54</v>
      </c>
    </row>
    <row r="169" spans="1:16" x14ac:dyDescent="0.2">
      <c r="A169" s="17" t="s">
        <v>44</v>
      </c>
      <c r="B169" s="21" t="s">
        <v>260</v>
      </c>
      <c r="C169" s="21" t="s">
        <v>418</v>
      </c>
      <c r="D169" s="17" t="s">
        <v>46</v>
      </c>
      <c r="E169" s="22" t="s">
        <v>419</v>
      </c>
      <c r="F169" s="23" t="s">
        <v>57</v>
      </c>
      <c r="G169" s="24">
        <v>3</v>
      </c>
      <c r="H169" s="25"/>
      <c r="I169" s="25">
        <f>ROUND(ROUND(H169,2)*ROUND(G169,3),2)</f>
        <v>0</v>
      </c>
      <c r="O169">
        <f>(I169*21)/100</f>
        <v>0</v>
      </c>
      <c r="P169" t="s">
        <v>22</v>
      </c>
    </row>
    <row r="170" spans="1:16" x14ac:dyDescent="0.2">
      <c r="A170" s="26" t="s">
        <v>49</v>
      </c>
      <c r="E170" s="27" t="s">
        <v>46</v>
      </c>
    </row>
    <row r="171" spans="1:16" x14ac:dyDescent="0.2">
      <c r="A171" s="28" t="s">
        <v>51</v>
      </c>
      <c r="E171" s="29" t="s">
        <v>52</v>
      </c>
    </row>
    <row r="172" spans="1:16" x14ac:dyDescent="0.2">
      <c r="A172" t="s">
        <v>53</v>
      </c>
      <c r="E172" s="27" t="s">
        <v>54</v>
      </c>
    </row>
    <row r="173" spans="1:16" x14ac:dyDescent="0.2">
      <c r="A173" s="17" t="s">
        <v>44</v>
      </c>
      <c r="B173" s="21" t="s">
        <v>263</v>
      </c>
      <c r="C173" s="21" t="s">
        <v>420</v>
      </c>
      <c r="D173" s="17" t="s">
        <v>46</v>
      </c>
      <c r="E173" s="22" t="s">
        <v>421</v>
      </c>
      <c r="F173" s="23" t="s">
        <v>57</v>
      </c>
      <c r="G173" s="24">
        <v>9</v>
      </c>
      <c r="H173" s="25"/>
      <c r="I173" s="25">
        <f>ROUND(ROUND(H173,2)*ROUND(G173,3),2)</f>
        <v>0</v>
      </c>
      <c r="O173">
        <f>(I173*21)/100</f>
        <v>0</v>
      </c>
      <c r="P173" t="s">
        <v>22</v>
      </c>
    </row>
    <row r="174" spans="1:16" x14ac:dyDescent="0.2">
      <c r="A174" s="26" t="s">
        <v>49</v>
      </c>
      <c r="E174" s="27" t="s">
        <v>46</v>
      </c>
    </row>
    <row r="175" spans="1:16" x14ac:dyDescent="0.2">
      <c r="A175" s="28" t="s">
        <v>51</v>
      </c>
      <c r="E175" s="29" t="s">
        <v>52</v>
      </c>
    </row>
    <row r="176" spans="1:16" x14ac:dyDescent="0.2">
      <c r="A176" t="s">
        <v>53</v>
      </c>
      <c r="E176" s="27" t="s">
        <v>54</v>
      </c>
    </row>
    <row r="177" spans="1:16" x14ac:dyDescent="0.2">
      <c r="A177" s="17" t="s">
        <v>44</v>
      </c>
      <c r="B177" s="21" t="s">
        <v>267</v>
      </c>
      <c r="C177" s="21" t="s">
        <v>422</v>
      </c>
      <c r="D177" s="17" t="s">
        <v>46</v>
      </c>
      <c r="E177" s="22" t="s">
        <v>423</v>
      </c>
      <c r="F177" s="23" t="s">
        <v>57</v>
      </c>
      <c r="G177" s="24">
        <v>2</v>
      </c>
      <c r="H177" s="25"/>
      <c r="I177" s="25">
        <f>ROUND(ROUND(H177,2)*ROUND(G177,3),2)</f>
        <v>0</v>
      </c>
      <c r="O177">
        <f>(I177*21)/100</f>
        <v>0</v>
      </c>
      <c r="P177" t="s">
        <v>22</v>
      </c>
    </row>
    <row r="178" spans="1:16" x14ac:dyDescent="0.2">
      <c r="A178" s="26" t="s">
        <v>49</v>
      </c>
      <c r="E178" s="27" t="s">
        <v>46</v>
      </c>
    </row>
    <row r="179" spans="1:16" x14ac:dyDescent="0.2">
      <c r="A179" s="28" t="s">
        <v>51</v>
      </c>
      <c r="E179" s="29" t="s">
        <v>52</v>
      </c>
    </row>
    <row r="180" spans="1:16" x14ac:dyDescent="0.2">
      <c r="A180" t="s">
        <v>53</v>
      </c>
      <c r="E180" s="27" t="s">
        <v>54</v>
      </c>
    </row>
    <row r="181" spans="1:16" x14ac:dyDescent="0.2">
      <c r="A181" s="17" t="s">
        <v>44</v>
      </c>
      <c r="B181" s="21" t="s">
        <v>270</v>
      </c>
      <c r="C181" s="21" t="s">
        <v>424</v>
      </c>
      <c r="D181" s="17" t="s">
        <v>46</v>
      </c>
      <c r="E181" s="22" t="s">
        <v>425</v>
      </c>
      <c r="F181" s="23" t="s">
        <v>57</v>
      </c>
      <c r="G181" s="24">
        <v>9</v>
      </c>
      <c r="H181" s="25"/>
      <c r="I181" s="25">
        <f>ROUND(ROUND(H181,2)*ROUND(G181,3),2)</f>
        <v>0</v>
      </c>
      <c r="O181">
        <f>(I181*21)/100</f>
        <v>0</v>
      </c>
      <c r="P181" t="s">
        <v>22</v>
      </c>
    </row>
    <row r="182" spans="1:16" x14ac:dyDescent="0.2">
      <c r="A182" s="26" t="s">
        <v>49</v>
      </c>
      <c r="E182" s="27" t="s">
        <v>46</v>
      </c>
    </row>
    <row r="183" spans="1:16" x14ac:dyDescent="0.2">
      <c r="A183" s="28" t="s">
        <v>51</v>
      </c>
      <c r="E183" s="29" t="s">
        <v>52</v>
      </c>
    </row>
    <row r="184" spans="1:16" x14ac:dyDescent="0.2">
      <c r="A184" t="s">
        <v>53</v>
      </c>
      <c r="E184" s="27" t="s">
        <v>54</v>
      </c>
    </row>
    <row r="185" spans="1:16" x14ac:dyDescent="0.2">
      <c r="A185" s="17" t="s">
        <v>44</v>
      </c>
      <c r="B185" s="21" t="s">
        <v>273</v>
      </c>
      <c r="C185" s="21" t="s">
        <v>424</v>
      </c>
      <c r="D185" s="17" t="s">
        <v>28</v>
      </c>
      <c r="E185" s="22" t="s">
        <v>425</v>
      </c>
      <c r="F185" s="23" t="s">
        <v>57</v>
      </c>
      <c r="G185" s="24">
        <v>2</v>
      </c>
      <c r="H185" s="25"/>
      <c r="I185" s="25">
        <f>ROUND(ROUND(H185,2)*ROUND(G185,3),2)</f>
        <v>0</v>
      </c>
      <c r="O185">
        <f>(I185*21)/100</f>
        <v>0</v>
      </c>
      <c r="P185" t="s">
        <v>22</v>
      </c>
    </row>
    <row r="186" spans="1:16" x14ac:dyDescent="0.2">
      <c r="A186" s="26" t="s">
        <v>49</v>
      </c>
      <c r="E186" s="27" t="s">
        <v>46</v>
      </c>
    </row>
    <row r="187" spans="1:16" x14ac:dyDescent="0.2">
      <c r="A187" s="28" t="s">
        <v>51</v>
      </c>
      <c r="E187" s="29" t="s">
        <v>52</v>
      </c>
    </row>
    <row r="188" spans="1:16" x14ac:dyDescent="0.2">
      <c r="A188" t="s">
        <v>53</v>
      </c>
      <c r="E188" s="27" t="s">
        <v>54</v>
      </c>
    </row>
    <row r="189" spans="1:16" x14ac:dyDescent="0.2">
      <c r="A189" s="17" t="s">
        <v>44</v>
      </c>
      <c r="B189" s="21" t="s">
        <v>276</v>
      </c>
      <c r="C189" s="21" t="s">
        <v>426</v>
      </c>
      <c r="D189" s="17" t="s">
        <v>46</v>
      </c>
      <c r="E189" s="22" t="s">
        <v>427</v>
      </c>
      <c r="F189" s="23" t="s">
        <v>60</v>
      </c>
      <c r="G189" s="24">
        <v>20</v>
      </c>
      <c r="H189" s="25"/>
      <c r="I189" s="25">
        <f>ROUND(ROUND(H189,2)*ROUND(G189,3),2)</f>
        <v>0</v>
      </c>
      <c r="O189">
        <f>(I189*21)/100</f>
        <v>0</v>
      </c>
      <c r="P189" t="s">
        <v>22</v>
      </c>
    </row>
    <row r="190" spans="1:16" x14ac:dyDescent="0.2">
      <c r="A190" s="26" t="s">
        <v>49</v>
      </c>
      <c r="E190" s="27" t="s">
        <v>46</v>
      </c>
    </row>
    <row r="191" spans="1:16" x14ac:dyDescent="0.2">
      <c r="A191" s="28" t="s">
        <v>51</v>
      </c>
      <c r="E191" s="29" t="s">
        <v>52</v>
      </c>
    </row>
    <row r="192" spans="1:16" x14ac:dyDescent="0.2">
      <c r="A192" t="s">
        <v>53</v>
      </c>
      <c r="E192" s="27" t="s">
        <v>54</v>
      </c>
    </row>
    <row r="193" spans="1:16" x14ac:dyDescent="0.2">
      <c r="A193" s="17" t="s">
        <v>44</v>
      </c>
      <c r="B193" s="21" t="s">
        <v>279</v>
      </c>
      <c r="C193" s="21" t="s">
        <v>428</v>
      </c>
      <c r="D193" s="17" t="s">
        <v>46</v>
      </c>
      <c r="E193" s="22" t="s">
        <v>429</v>
      </c>
      <c r="F193" s="23" t="s">
        <v>60</v>
      </c>
      <c r="G193" s="24">
        <v>20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49</v>
      </c>
      <c r="E194" s="27" t="s">
        <v>46</v>
      </c>
    </row>
    <row r="195" spans="1:16" x14ac:dyDescent="0.2">
      <c r="A195" s="28" t="s">
        <v>51</v>
      </c>
      <c r="E195" s="29" t="s">
        <v>52</v>
      </c>
    </row>
    <row r="196" spans="1:16" x14ac:dyDescent="0.2">
      <c r="A196" t="s">
        <v>53</v>
      </c>
      <c r="E196" s="27" t="s">
        <v>54</v>
      </c>
    </row>
    <row r="197" spans="1:16" x14ac:dyDescent="0.2">
      <c r="A197" s="17" t="s">
        <v>44</v>
      </c>
      <c r="B197" s="21" t="s">
        <v>282</v>
      </c>
      <c r="C197" s="21" t="s">
        <v>430</v>
      </c>
      <c r="D197" s="17" t="s">
        <v>46</v>
      </c>
      <c r="E197" s="22" t="s">
        <v>431</v>
      </c>
      <c r="F197" s="23" t="s">
        <v>57</v>
      </c>
      <c r="G197" s="24">
        <v>8</v>
      </c>
      <c r="H197" s="25"/>
      <c r="I197" s="25">
        <f>ROUND(ROUND(H197,2)*ROUND(G197,3),2)</f>
        <v>0</v>
      </c>
      <c r="O197">
        <f>(I197*21)/100</f>
        <v>0</v>
      </c>
      <c r="P197" t="s">
        <v>22</v>
      </c>
    </row>
    <row r="198" spans="1:16" x14ac:dyDescent="0.2">
      <c r="A198" s="26" t="s">
        <v>49</v>
      </c>
      <c r="E198" s="27" t="s">
        <v>46</v>
      </c>
    </row>
    <row r="199" spans="1:16" x14ac:dyDescent="0.2">
      <c r="A199" s="28" t="s">
        <v>51</v>
      </c>
      <c r="E199" s="29" t="s">
        <v>52</v>
      </c>
    </row>
    <row r="200" spans="1:16" x14ac:dyDescent="0.2">
      <c r="A200" t="s">
        <v>53</v>
      </c>
      <c r="E200" s="27" t="s">
        <v>54</v>
      </c>
    </row>
    <row r="201" spans="1:16" x14ac:dyDescent="0.2">
      <c r="A201" s="17" t="s">
        <v>44</v>
      </c>
      <c r="B201" s="21" t="s">
        <v>285</v>
      </c>
      <c r="C201" s="21" t="s">
        <v>432</v>
      </c>
      <c r="D201" s="17" t="s">
        <v>46</v>
      </c>
      <c r="E201" s="22" t="s">
        <v>433</v>
      </c>
      <c r="F201" s="23" t="s">
        <v>57</v>
      </c>
      <c r="G201" s="24">
        <v>8</v>
      </c>
      <c r="H201" s="25"/>
      <c r="I201" s="25">
        <f>ROUND(ROUND(H201,2)*ROUND(G201,3),2)</f>
        <v>0</v>
      </c>
      <c r="O201">
        <f>(I201*21)/100</f>
        <v>0</v>
      </c>
      <c r="P201" t="s">
        <v>22</v>
      </c>
    </row>
    <row r="202" spans="1:16" x14ac:dyDescent="0.2">
      <c r="A202" s="26" t="s">
        <v>49</v>
      </c>
      <c r="E202" s="27" t="s">
        <v>46</v>
      </c>
    </row>
    <row r="203" spans="1:16" x14ac:dyDescent="0.2">
      <c r="A203" s="28" t="s">
        <v>51</v>
      </c>
      <c r="E203" s="29" t="s">
        <v>52</v>
      </c>
    </row>
    <row r="204" spans="1:16" x14ac:dyDescent="0.2">
      <c r="A204" t="s">
        <v>53</v>
      </c>
      <c r="E204" s="27" t="s">
        <v>54</v>
      </c>
    </row>
    <row r="205" spans="1:16" x14ac:dyDescent="0.2">
      <c r="A205" s="17" t="s">
        <v>44</v>
      </c>
      <c r="B205" s="21" t="s">
        <v>288</v>
      </c>
      <c r="C205" s="21" t="s">
        <v>434</v>
      </c>
      <c r="D205" s="17" t="s">
        <v>46</v>
      </c>
      <c r="E205" s="22" t="s">
        <v>435</v>
      </c>
      <c r="F205" s="23" t="s">
        <v>57</v>
      </c>
      <c r="G205" s="24">
        <v>2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x14ac:dyDescent="0.2">
      <c r="A206" s="26" t="s">
        <v>49</v>
      </c>
      <c r="E206" s="27" t="s">
        <v>46</v>
      </c>
    </row>
    <row r="207" spans="1:16" x14ac:dyDescent="0.2">
      <c r="A207" s="28" t="s">
        <v>51</v>
      </c>
      <c r="E207" s="29" t="s">
        <v>52</v>
      </c>
    </row>
    <row r="208" spans="1:16" x14ac:dyDescent="0.2">
      <c r="A208" t="s">
        <v>53</v>
      </c>
      <c r="E208" s="27" t="s">
        <v>54</v>
      </c>
    </row>
    <row r="209" spans="1:16" x14ac:dyDescent="0.2">
      <c r="A209" s="17" t="s">
        <v>44</v>
      </c>
      <c r="B209" s="21" t="s">
        <v>291</v>
      </c>
      <c r="C209" s="21" t="s">
        <v>436</v>
      </c>
      <c r="D209" s="17" t="s">
        <v>46</v>
      </c>
      <c r="E209" s="22" t="s">
        <v>437</v>
      </c>
      <c r="F209" s="23" t="s">
        <v>57</v>
      </c>
      <c r="G209" s="24">
        <v>2</v>
      </c>
      <c r="H209" s="25"/>
      <c r="I209" s="25">
        <f>ROUND(ROUND(H209,2)*ROUND(G209,3),2)</f>
        <v>0</v>
      </c>
      <c r="O209">
        <f>(I209*21)/100</f>
        <v>0</v>
      </c>
      <c r="P209" t="s">
        <v>22</v>
      </c>
    </row>
    <row r="210" spans="1:16" x14ac:dyDescent="0.2">
      <c r="A210" s="26" t="s">
        <v>49</v>
      </c>
      <c r="E210" s="27" t="s">
        <v>46</v>
      </c>
    </row>
    <row r="211" spans="1:16" x14ac:dyDescent="0.2">
      <c r="A211" s="28" t="s">
        <v>51</v>
      </c>
      <c r="E211" s="29" t="s">
        <v>52</v>
      </c>
    </row>
    <row r="212" spans="1:16" x14ac:dyDescent="0.2">
      <c r="A212" t="s">
        <v>53</v>
      </c>
      <c r="E212" s="27" t="s">
        <v>54</v>
      </c>
    </row>
    <row r="213" spans="1:16" x14ac:dyDescent="0.2">
      <c r="A213" s="17" t="s">
        <v>44</v>
      </c>
      <c r="B213" s="21" t="s">
        <v>295</v>
      </c>
      <c r="C213" s="21" t="s">
        <v>438</v>
      </c>
      <c r="D213" s="17" t="s">
        <v>46</v>
      </c>
      <c r="E213" s="22" t="s">
        <v>439</v>
      </c>
      <c r="F213" s="23" t="s">
        <v>57</v>
      </c>
      <c r="G213" s="24">
        <v>2</v>
      </c>
      <c r="H213" s="25"/>
      <c r="I213" s="25">
        <f>ROUND(ROUND(H213,2)*ROUND(G213,3),2)</f>
        <v>0</v>
      </c>
      <c r="O213">
        <f>(I213*21)/100</f>
        <v>0</v>
      </c>
      <c r="P213" t="s">
        <v>22</v>
      </c>
    </row>
    <row r="214" spans="1:16" x14ac:dyDescent="0.2">
      <c r="A214" s="26" t="s">
        <v>49</v>
      </c>
      <c r="E214" s="27" t="s">
        <v>46</v>
      </c>
    </row>
    <row r="215" spans="1:16" x14ac:dyDescent="0.2">
      <c r="A215" s="28" t="s">
        <v>51</v>
      </c>
      <c r="E215" s="29" t="s">
        <v>440</v>
      </c>
    </row>
    <row r="216" spans="1:16" x14ac:dyDescent="0.2">
      <c r="A216" t="s">
        <v>53</v>
      </c>
      <c r="E216" s="27" t="s">
        <v>54</v>
      </c>
    </row>
    <row r="217" spans="1:16" x14ac:dyDescent="0.2">
      <c r="A217" s="17" t="s">
        <v>44</v>
      </c>
      <c r="B217" s="21" t="s">
        <v>298</v>
      </c>
      <c r="C217" s="21" t="s">
        <v>441</v>
      </c>
      <c r="D217" s="17" t="s">
        <v>46</v>
      </c>
      <c r="E217" s="22" t="s">
        <v>442</v>
      </c>
      <c r="F217" s="23" t="s">
        <v>57</v>
      </c>
      <c r="G217" s="24">
        <v>2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49</v>
      </c>
      <c r="E218" s="27" t="s">
        <v>46</v>
      </c>
    </row>
    <row r="219" spans="1:16" x14ac:dyDescent="0.2">
      <c r="A219" s="28" t="s">
        <v>51</v>
      </c>
      <c r="E219" s="29" t="s">
        <v>440</v>
      </c>
    </row>
    <row r="220" spans="1:16" x14ac:dyDescent="0.2">
      <c r="A220" t="s">
        <v>53</v>
      </c>
      <c r="E220" s="27" t="s">
        <v>54</v>
      </c>
    </row>
    <row r="221" spans="1:16" x14ac:dyDescent="0.2">
      <c r="A221" s="17" t="s">
        <v>44</v>
      </c>
      <c r="B221" s="21" t="s">
        <v>301</v>
      </c>
      <c r="C221" s="21" t="s">
        <v>443</v>
      </c>
      <c r="D221" s="17" t="s">
        <v>46</v>
      </c>
      <c r="E221" s="22" t="s">
        <v>444</v>
      </c>
      <c r="F221" s="23" t="s">
        <v>57</v>
      </c>
      <c r="G221" s="24">
        <v>1</v>
      </c>
      <c r="H221" s="25"/>
      <c r="I221" s="25">
        <f>ROUND(ROUND(H221,2)*ROUND(G221,3),2)</f>
        <v>0</v>
      </c>
      <c r="O221">
        <f>(I221*21)/100</f>
        <v>0</v>
      </c>
      <c r="P221" t="s">
        <v>22</v>
      </c>
    </row>
    <row r="222" spans="1:16" x14ac:dyDescent="0.2">
      <c r="A222" s="26" t="s">
        <v>49</v>
      </c>
      <c r="E222" s="27" t="s">
        <v>46</v>
      </c>
    </row>
    <row r="223" spans="1:16" x14ac:dyDescent="0.2">
      <c r="A223" s="28" t="s">
        <v>51</v>
      </c>
      <c r="E223" s="29" t="s">
        <v>52</v>
      </c>
    </row>
    <row r="224" spans="1:16" x14ac:dyDescent="0.2">
      <c r="A224" t="s">
        <v>53</v>
      </c>
      <c r="E224" s="27" t="s">
        <v>54</v>
      </c>
    </row>
    <row r="225" spans="1:16" x14ac:dyDescent="0.2">
      <c r="A225" s="17" t="s">
        <v>44</v>
      </c>
      <c r="B225" s="21" t="s">
        <v>304</v>
      </c>
      <c r="C225" s="21" t="s">
        <v>445</v>
      </c>
      <c r="D225" s="17" t="s">
        <v>46</v>
      </c>
      <c r="E225" s="22" t="s">
        <v>446</v>
      </c>
      <c r="F225" s="23" t="s">
        <v>57</v>
      </c>
      <c r="G225" s="24">
        <v>1</v>
      </c>
      <c r="H225" s="25"/>
      <c r="I225" s="25">
        <f>ROUND(ROUND(H225,2)*ROUND(G225,3),2)</f>
        <v>0</v>
      </c>
      <c r="O225">
        <f>(I225*21)/100</f>
        <v>0</v>
      </c>
      <c r="P225" t="s">
        <v>22</v>
      </c>
    </row>
    <row r="226" spans="1:16" x14ac:dyDescent="0.2">
      <c r="A226" s="26" t="s">
        <v>49</v>
      </c>
      <c r="E226" s="27" t="s">
        <v>46</v>
      </c>
    </row>
    <row r="227" spans="1:16" x14ac:dyDescent="0.2">
      <c r="A227" s="28" t="s">
        <v>51</v>
      </c>
      <c r="E227" s="29" t="s">
        <v>52</v>
      </c>
    </row>
    <row r="228" spans="1:16" x14ac:dyDescent="0.2">
      <c r="A228" t="s">
        <v>53</v>
      </c>
      <c r="E228" s="27" t="s">
        <v>54</v>
      </c>
    </row>
    <row r="229" spans="1:16" x14ac:dyDescent="0.2">
      <c r="A229" s="17" t="s">
        <v>44</v>
      </c>
      <c r="B229" s="21" t="s">
        <v>307</v>
      </c>
      <c r="C229" s="21" t="s">
        <v>447</v>
      </c>
      <c r="D229" s="17" t="s">
        <v>46</v>
      </c>
      <c r="E229" s="22" t="s">
        <v>448</v>
      </c>
      <c r="F229" s="23" t="s">
        <v>57</v>
      </c>
      <c r="G229" s="24">
        <v>7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49</v>
      </c>
      <c r="E230" s="27" t="s">
        <v>46</v>
      </c>
    </row>
    <row r="231" spans="1:16" x14ac:dyDescent="0.2">
      <c r="A231" s="28" t="s">
        <v>51</v>
      </c>
      <c r="E231" s="29" t="s">
        <v>52</v>
      </c>
    </row>
    <row r="232" spans="1:16" x14ac:dyDescent="0.2">
      <c r="A232" t="s">
        <v>53</v>
      </c>
      <c r="E232" s="27" t="s">
        <v>54</v>
      </c>
    </row>
    <row r="233" spans="1:16" x14ac:dyDescent="0.2">
      <c r="A233" s="17" t="s">
        <v>44</v>
      </c>
      <c r="B233" s="21" t="s">
        <v>310</v>
      </c>
      <c r="C233" s="21" t="s">
        <v>449</v>
      </c>
      <c r="D233" s="17" t="s">
        <v>46</v>
      </c>
      <c r="E233" s="22" t="s">
        <v>450</v>
      </c>
      <c r="F233" s="23" t="s">
        <v>57</v>
      </c>
      <c r="G233" s="24">
        <v>1</v>
      </c>
      <c r="H233" s="25"/>
      <c r="I233" s="25">
        <f>ROUND(ROUND(H233,2)*ROUND(G233,3),2)</f>
        <v>0</v>
      </c>
      <c r="O233">
        <f>(I233*21)/100</f>
        <v>0</v>
      </c>
      <c r="P233" t="s">
        <v>22</v>
      </c>
    </row>
    <row r="234" spans="1:16" x14ac:dyDescent="0.2">
      <c r="A234" s="26" t="s">
        <v>49</v>
      </c>
      <c r="E234" s="27" t="s">
        <v>46</v>
      </c>
    </row>
    <row r="235" spans="1:16" x14ac:dyDescent="0.2">
      <c r="A235" s="28" t="s">
        <v>51</v>
      </c>
      <c r="E235" s="29" t="s">
        <v>52</v>
      </c>
    </row>
    <row r="236" spans="1:16" x14ac:dyDescent="0.2">
      <c r="A236" t="s">
        <v>53</v>
      </c>
      <c r="E236" s="27" t="s">
        <v>54</v>
      </c>
    </row>
    <row r="237" spans="1:16" x14ac:dyDescent="0.2">
      <c r="A237" s="17" t="s">
        <v>44</v>
      </c>
      <c r="B237" s="21" t="s">
        <v>313</v>
      </c>
      <c r="C237" s="21" t="s">
        <v>451</v>
      </c>
      <c r="D237" s="17" t="s">
        <v>46</v>
      </c>
      <c r="E237" s="22" t="s">
        <v>452</v>
      </c>
      <c r="F237" s="23" t="s">
        <v>57</v>
      </c>
      <c r="G237" s="24">
        <v>1</v>
      </c>
      <c r="H237" s="25"/>
      <c r="I237" s="25">
        <f>ROUND(ROUND(H237,2)*ROUND(G237,3),2)</f>
        <v>0</v>
      </c>
      <c r="O237">
        <f>(I237*21)/100</f>
        <v>0</v>
      </c>
      <c r="P237" t="s">
        <v>22</v>
      </c>
    </row>
    <row r="238" spans="1:16" x14ac:dyDescent="0.2">
      <c r="A238" s="26" t="s">
        <v>49</v>
      </c>
      <c r="E238" s="27" t="s">
        <v>46</v>
      </c>
    </row>
    <row r="239" spans="1:16" x14ac:dyDescent="0.2">
      <c r="A239" s="28" t="s">
        <v>51</v>
      </c>
      <c r="E239" s="29" t="s">
        <v>52</v>
      </c>
    </row>
    <row r="240" spans="1:16" x14ac:dyDescent="0.2">
      <c r="A240" t="s">
        <v>53</v>
      </c>
      <c r="E240" s="27" t="s">
        <v>54</v>
      </c>
    </row>
    <row r="241" spans="1:16" x14ac:dyDescent="0.2">
      <c r="A241" s="17" t="s">
        <v>44</v>
      </c>
      <c r="B241" s="21" t="s">
        <v>316</v>
      </c>
      <c r="C241" s="21" t="s">
        <v>453</v>
      </c>
      <c r="D241" s="17" t="s">
        <v>46</v>
      </c>
      <c r="E241" s="22" t="s">
        <v>454</v>
      </c>
      <c r="F241" s="23" t="s">
        <v>57</v>
      </c>
      <c r="G241" s="24">
        <v>1</v>
      </c>
      <c r="H241" s="25"/>
      <c r="I241" s="25">
        <f>ROUND(ROUND(H241,2)*ROUND(G241,3),2)</f>
        <v>0</v>
      </c>
      <c r="O241">
        <f>(I241*21)/100</f>
        <v>0</v>
      </c>
      <c r="P241" t="s">
        <v>22</v>
      </c>
    </row>
    <row r="242" spans="1:16" x14ac:dyDescent="0.2">
      <c r="A242" s="26" t="s">
        <v>49</v>
      </c>
      <c r="E242" s="27" t="s">
        <v>46</v>
      </c>
    </row>
    <row r="243" spans="1:16" x14ac:dyDescent="0.2">
      <c r="A243" s="28" t="s">
        <v>51</v>
      </c>
      <c r="E243" s="29" t="s">
        <v>52</v>
      </c>
    </row>
    <row r="244" spans="1:16" x14ac:dyDescent="0.2">
      <c r="A244" t="s">
        <v>53</v>
      </c>
      <c r="E244" s="27" t="s">
        <v>54</v>
      </c>
    </row>
    <row r="245" spans="1:16" ht="25.5" x14ac:dyDescent="0.2">
      <c r="A245" s="17" t="s">
        <v>44</v>
      </c>
      <c r="B245" s="21" t="s">
        <v>319</v>
      </c>
      <c r="C245" s="21" t="s">
        <v>455</v>
      </c>
      <c r="D245" s="17" t="s">
        <v>46</v>
      </c>
      <c r="E245" s="22" t="s">
        <v>456</v>
      </c>
      <c r="F245" s="23" t="s">
        <v>57</v>
      </c>
      <c r="G245" s="24">
        <v>10</v>
      </c>
      <c r="H245" s="25"/>
      <c r="I245" s="25">
        <f>ROUND(ROUND(H245,2)*ROUND(G245,3),2)</f>
        <v>0</v>
      </c>
      <c r="O245">
        <f>(I245*21)/100</f>
        <v>0</v>
      </c>
      <c r="P245" t="s">
        <v>22</v>
      </c>
    </row>
    <row r="246" spans="1:16" x14ac:dyDescent="0.2">
      <c r="A246" s="26" t="s">
        <v>49</v>
      </c>
      <c r="E246" s="27" t="s">
        <v>46</v>
      </c>
    </row>
    <row r="247" spans="1:16" x14ac:dyDescent="0.2">
      <c r="A247" s="28" t="s">
        <v>51</v>
      </c>
      <c r="E247" s="29" t="s">
        <v>52</v>
      </c>
    </row>
    <row r="248" spans="1:16" x14ac:dyDescent="0.2">
      <c r="A248" t="s">
        <v>53</v>
      </c>
      <c r="E248" s="27" t="s">
        <v>54</v>
      </c>
    </row>
    <row r="249" spans="1:16" ht="25.5" x14ac:dyDescent="0.2">
      <c r="A249" s="17" t="s">
        <v>44</v>
      </c>
      <c r="B249" s="21" t="s">
        <v>322</v>
      </c>
      <c r="C249" s="21" t="s">
        <v>352</v>
      </c>
      <c r="D249" s="17" t="s">
        <v>46</v>
      </c>
      <c r="E249" s="22" t="s">
        <v>353</v>
      </c>
      <c r="F249" s="23" t="s">
        <v>57</v>
      </c>
      <c r="G249" s="24">
        <v>20</v>
      </c>
      <c r="H249" s="25"/>
      <c r="I249" s="25">
        <f>ROUND(ROUND(H249,2)*ROUND(G249,3),2)</f>
        <v>0</v>
      </c>
      <c r="O249">
        <f>(I249*21)/100</f>
        <v>0</v>
      </c>
      <c r="P249" t="s">
        <v>22</v>
      </c>
    </row>
    <row r="250" spans="1:16" x14ac:dyDescent="0.2">
      <c r="A250" s="26" t="s">
        <v>49</v>
      </c>
      <c r="E250" s="27" t="s">
        <v>46</v>
      </c>
    </row>
    <row r="251" spans="1:16" x14ac:dyDescent="0.2">
      <c r="A251" s="28" t="s">
        <v>51</v>
      </c>
      <c r="E251" s="29" t="s">
        <v>52</v>
      </c>
    </row>
    <row r="252" spans="1:16" x14ac:dyDescent="0.2">
      <c r="A252" t="s">
        <v>53</v>
      </c>
      <c r="E252" s="27" t="s">
        <v>54</v>
      </c>
    </row>
    <row r="253" spans="1:16" x14ac:dyDescent="0.2">
      <c r="A253" s="17" t="s">
        <v>44</v>
      </c>
      <c r="B253" s="21" t="s">
        <v>325</v>
      </c>
      <c r="C253" s="21" t="s">
        <v>355</v>
      </c>
      <c r="D253" s="17" t="s">
        <v>46</v>
      </c>
      <c r="E253" s="22" t="s">
        <v>356</v>
      </c>
      <c r="F253" s="23" t="s">
        <v>57</v>
      </c>
      <c r="G253" s="24">
        <v>10</v>
      </c>
      <c r="H253" s="25"/>
      <c r="I253" s="25">
        <f>ROUND(ROUND(H253,2)*ROUND(G253,3),2)</f>
        <v>0</v>
      </c>
      <c r="O253">
        <f>(I253*21)/100</f>
        <v>0</v>
      </c>
      <c r="P253" t="s">
        <v>22</v>
      </c>
    </row>
    <row r="254" spans="1:16" x14ac:dyDescent="0.2">
      <c r="A254" s="26" t="s">
        <v>49</v>
      </c>
      <c r="E254" s="27" t="s">
        <v>46</v>
      </c>
    </row>
    <row r="255" spans="1:16" x14ac:dyDescent="0.2">
      <c r="A255" s="28" t="s">
        <v>51</v>
      </c>
      <c r="E255" s="29" t="s">
        <v>52</v>
      </c>
    </row>
    <row r="256" spans="1:16" x14ac:dyDescent="0.2">
      <c r="A256" t="s">
        <v>53</v>
      </c>
      <c r="E256" s="27" t="s">
        <v>54</v>
      </c>
    </row>
    <row r="257" spans="1:16" x14ac:dyDescent="0.2">
      <c r="A257" s="17" t="s">
        <v>44</v>
      </c>
      <c r="B257" s="21" t="s">
        <v>328</v>
      </c>
      <c r="C257" s="21" t="s">
        <v>457</v>
      </c>
      <c r="D257" s="17" t="s">
        <v>46</v>
      </c>
      <c r="E257" s="22" t="s">
        <v>458</v>
      </c>
      <c r="F257" s="23" t="s">
        <v>57</v>
      </c>
      <c r="G257" s="24">
        <v>1</v>
      </c>
      <c r="H257" s="25"/>
      <c r="I257" s="25">
        <f>ROUND(ROUND(H257,2)*ROUND(G257,3),2)</f>
        <v>0</v>
      </c>
      <c r="O257">
        <f>(I257*21)/100</f>
        <v>0</v>
      </c>
      <c r="P257" t="s">
        <v>22</v>
      </c>
    </row>
    <row r="258" spans="1:16" x14ac:dyDescent="0.2">
      <c r="A258" s="26" t="s">
        <v>49</v>
      </c>
      <c r="E258" s="27" t="s">
        <v>46</v>
      </c>
    </row>
    <row r="259" spans="1:16" x14ac:dyDescent="0.2">
      <c r="A259" s="28" t="s">
        <v>51</v>
      </c>
      <c r="E259" s="29" t="s">
        <v>52</v>
      </c>
    </row>
    <row r="260" spans="1:16" x14ac:dyDescent="0.2">
      <c r="A260" t="s">
        <v>53</v>
      </c>
      <c r="E260" s="27" t="s">
        <v>54</v>
      </c>
    </row>
    <row r="261" spans="1:16" ht="25.5" x14ac:dyDescent="0.2">
      <c r="A261" s="17" t="s">
        <v>44</v>
      </c>
      <c r="B261" s="21" t="s">
        <v>331</v>
      </c>
      <c r="C261" s="21" t="s">
        <v>129</v>
      </c>
      <c r="D261" s="17" t="s">
        <v>46</v>
      </c>
      <c r="E261" s="22" t="s">
        <v>130</v>
      </c>
      <c r="F261" s="23" t="s">
        <v>57</v>
      </c>
      <c r="G261" s="24">
        <v>2</v>
      </c>
      <c r="H261" s="25"/>
      <c r="I261" s="25">
        <f>ROUND(ROUND(H261,2)*ROUND(G261,3),2)</f>
        <v>0</v>
      </c>
      <c r="O261">
        <f>(I261*21)/100</f>
        <v>0</v>
      </c>
      <c r="P261" t="s">
        <v>22</v>
      </c>
    </row>
    <row r="262" spans="1:16" ht="25.5" x14ac:dyDescent="0.2">
      <c r="A262" s="26" t="s">
        <v>49</v>
      </c>
      <c r="E262" s="27" t="s">
        <v>459</v>
      </c>
    </row>
    <row r="263" spans="1:16" x14ac:dyDescent="0.2">
      <c r="A263" s="28" t="s">
        <v>51</v>
      </c>
      <c r="E263" s="29" t="s">
        <v>52</v>
      </c>
    </row>
    <row r="264" spans="1:16" x14ac:dyDescent="0.2">
      <c r="A264" t="s">
        <v>53</v>
      </c>
      <c r="E264" s="27" t="s">
        <v>54</v>
      </c>
    </row>
    <row r="265" spans="1:16" x14ac:dyDescent="0.2">
      <c r="A265" s="17" t="s">
        <v>44</v>
      </c>
      <c r="B265" s="21" t="s">
        <v>334</v>
      </c>
      <c r="C265" s="21" t="s">
        <v>370</v>
      </c>
      <c r="D265" s="17" t="s">
        <v>46</v>
      </c>
      <c r="E265" s="22" t="s">
        <v>371</v>
      </c>
      <c r="F265" s="23" t="s">
        <v>60</v>
      </c>
      <c r="G265" s="24">
        <v>83</v>
      </c>
      <c r="H265" s="25"/>
      <c r="I265" s="25">
        <f>ROUND(ROUND(H265,2)*ROUND(G265,3),2)</f>
        <v>0</v>
      </c>
      <c r="O265">
        <f>(I265*21)/100</f>
        <v>0</v>
      </c>
      <c r="P265" t="s">
        <v>22</v>
      </c>
    </row>
    <row r="266" spans="1:16" x14ac:dyDescent="0.2">
      <c r="A266" s="26" t="s">
        <v>49</v>
      </c>
      <c r="E266" s="27" t="s">
        <v>46</v>
      </c>
    </row>
    <row r="267" spans="1:16" x14ac:dyDescent="0.2">
      <c r="A267" s="28" t="s">
        <v>51</v>
      </c>
      <c r="E267" s="29" t="s">
        <v>52</v>
      </c>
    </row>
    <row r="268" spans="1:16" x14ac:dyDescent="0.2">
      <c r="A268" t="s">
        <v>53</v>
      </c>
      <c r="E268" s="27" t="s">
        <v>54</v>
      </c>
    </row>
    <row r="269" spans="1:16" x14ac:dyDescent="0.2">
      <c r="A269" s="17" t="s">
        <v>44</v>
      </c>
      <c r="B269" s="21" t="s">
        <v>337</v>
      </c>
      <c r="C269" s="21" t="s">
        <v>139</v>
      </c>
      <c r="D269" s="17" t="s">
        <v>46</v>
      </c>
      <c r="E269" s="22" t="s">
        <v>140</v>
      </c>
      <c r="F269" s="23" t="s">
        <v>60</v>
      </c>
      <c r="G269" s="24">
        <v>732</v>
      </c>
      <c r="H269" s="25"/>
      <c r="I269" s="25">
        <f>ROUND(ROUND(H269,2)*ROUND(G269,3),2)</f>
        <v>0</v>
      </c>
      <c r="O269">
        <f>(I269*21)/100</f>
        <v>0</v>
      </c>
      <c r="P269" t="s">
        <v>22</v>
      </c>
    </row>
    <row r="270" spans="1:16" x14ac:dyDescent="0.2">
      <c r="A270" s="26" t="s">
        <v>49</v>
      </c>
      <c r="E270" s="27" t="s">
        <v>46</v>
      </c>
    </row>
    <row r="271" spans="1:16" x14ac:dyDescent="0.2">
      <c r="A271" s="28" t="s">
        <v>51</v>
      </c>
      <c r="E271" s="29" t="s">
        <v>52</v>
      </c>
    </row>
    <row r="272" spans="1:16" x14ac:dyDescent="0.2">
      <c r="A272" t="s">
        <v>53</v>
      </c>
      <c r="E272" s="27" t="s">
        <v>54</v>
      </c>
    </row>
    <row r="273" spans="1:16" x14ac:dyDescent="0.2">
      <c r="A273" s="17" t="s">
        <v>44</v>
      </c>
      <c r="B273" s="21" t="s">
        <v>340</v>
      </c>
      <c r="C273" s="21" t="s">
        <v>460</v>
      </c>
      <c r="D273" s="17" t="s">
        <v>46</v>
      </c>
      <c r="E273" s="22" t="s">
        <v>461</v>
      </c>
      <c r="F273" s="23" t="s">
        <v>57</v>
      </c>
      <c r="G273" s="24">
        <v>8</v>
      </c>
      <c r="H273" s="25"/>
      <c r="I273" s="25">
        <f>ROUND(ROUND(H273,2)*ROUND(G273,3),2)</f>
        <v>0</v>
      </c>
      <c r="O273">
        <f>(I273*21)/100</f>
        <v>0</v>
      </c>
      <c r="P273" t="s">
        <v>22</v>
      </c>
    </row>
    <row r="274" spans="1:16" x14ac:dyDescent="0.2">
      <c r="A274" s="26" t="s">
        <v>49</v>
      </c>
      <c r="E274" s="27" t="s">
        <v>46</v>
      </c>
    </row>
    <row r="275" spans="1:16" x14ac:dyDescent="0.2">
      <c r="A275" s="28" t="s">
        <v>51</v>
      </c>
      <c r="E275" s="29" t="s">
        <v>52</v>
      </c>
    </row>
    <row r="276" spans="1:16" x14ac:dyDescent="0.2">
      <c r="A276" t="s">
        <v>53</v>
      </c>
      <c r="E276" s="27" t="s">
        <v>54</v>
      </c>
    </row>
    <row r="277" spans="1:16" x14ac:dyDescent="0.2">
      <c r="A277" s="17" t="s">
        <v>44</v>
      </c>
      <c r="B277" s="21" t="s">
        <v>344</v>
      </c>
      <c r="C277" s="21" t="s">
        <v>462</v>
      </c>
      <c r="D277" s="17" t="s">
        <v>46</v>
      </c>
      <c r="E277" s="22" t="s">
        <v>463</v>
      </c>
      <c r="F277" s="23" t="s">
        <v>57</v>
      </c>
      <c r="G277" s="24">
        <v>8</v>
      </c>
      <c r="H277" s="25"/>
      <c r="I277" s="25">
        <f>ROUND(ROUND(H277,2)*ROUND(G277,3),2)</f>
        <v>0</v>
      </c>
      <c r="O277">
        <f>(I277*21)/100</f>
        <v>0</v>
      </c>
      <c r="P277" t="s">
        <v>22</v>
      </c>
    </row>
    <row r="278" spans="1:16" x14ac:dyDescent="0.2">
      <c r="A278" s="26" t="s">
        <v>49</v>
      </c>
      <c r="E278" s="27" t="s">
        <v>46</v>
      </c>
    </row>
    <row r="279" spans="1:16" x14ac:dyDescent="0.2">
      <c r="A279" s="28" t="s">
        <v>51</v>
      </c>
      <c r="E279" s="29" t="s">
        <v>52</v>
      </c>
    </row>
    <row r="280" spans="1:16" x14ac:dyDescent="0.2">
      <c r="A280" t="s">
        <v>53</v>
      </c>
      <c r="E280" s="27" t="s">
        <v>54</v>
      </c>
    </row>
    <row r="281" spans="1:16" x14ac:dyDescent="0.2">
      <c r="A281" s="17" t="s">
        <v>44</v>
      </c>
      <c r="B281" s="21" t="s">
        <v>347</v>
      </c>
      <c r="C281" s="21" t="s">
        <v>464</v>
      </c>
      <c r="D281" s="17" t="s">
        <v>46</v>
      </c>
      <c r="E281" s="22" t="s">
        <v>465</v>
      </c>
      <c r="F281" s="23" t="s">
        <v>57</v>
      </c>
      <c r="G281" s="24">
        <v>2</v>
      </c>
      <c r="H281" s="25"/>
      <c r="I281" s="25">
        <f>ROUND(ROUND(H281,2)*ROUND(G281,3),2)</f>
        <v>0</v>
      </c>
      <c r="O281">
        <f>(I281*21)/100</f>
        <v>0</v>
      </c>
      <c r="P281" t="s">
        <v>22</v>
      </c>
    </row>
    <row r="282" spans="1:16" x14ac:dyDescent="0.2">
      <c r="A282" s="26" t="s">
        <v>49</v>
      </c>
      <c r="E282" s="27" t="s">
        <v>46</v>
      </c>
    </row>
    <row r="283" spans="1:16" x14ac:dyDescent="0.2">
      <c r="A283" s="28" t="s">
        <v>51</v>
      </c>
      <c r="E283" s="29" t="s">
        <v>52</v>
      </c>
    </row>
    <row r="284" spans="1:16" x14ac:dyDescent="0.2">
      <c r="A284" t="s">
        <v>53</v>
      </c>
      <c r="E284" s="27" t="s">
        <v>54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2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466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466</v>
      </c>
      <c r="D4" s="39"/>
      <c r="E4" s="13" t="s">
        <v>467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468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</f>
        <v>0</v>
      </c>
      <c r="R8">
        <f>0+O9+O13+O17+O21+O25+O29+O33+O37+O41+O45+O49+O53+O57+O61+O65+O69+O73+O77+O81+O85+O89+O93+O97+O101+O105+O109</f>
        <v>0</v>
      </c>
    </row>
    <row r="9" spans="1:18" x14ac:dyDescent="0.2">
      <c r="A9" s="17" t="s">
        <v>44</v>
      </c>
      <c r="B9" s="21" t="s">
        <v>28</v>
      </c>
      <c r="C9" s="21" t="s">
        <v>58</v>
      </c>
      <c r="D9" s="17" t="s">
        <v>46</v>
      </c>
      <c r="E9" s="22" t="s">
        <v>59</v>
      </c>
      <c r="F9" s="23" t="s">
        <v>60</v>
      </c>
      <c r="G9" s="24">
        <v>5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46</v>
      </c>
    </row>
    <row r="11" spans="1:18" x14ac:dyDescent="0.2">
      <c r="A11" s="28" t="s">
        <v>51</v>
      </c>
      <c r="E11" s="29" t="s">
        <v>469</v>
      </c>
    </row>
    <row r="12" spans="1:18" ht="25.5" x14ac:dyDescent="0.2">
      <c r="A12" t="s">
        <v>53</v>
      </c>
      <c r="E12" s="27" t="s">
        <v>470</v>
      </c>
    </row>
    <row r="13" spans="1:18" ht="25.5" x14ac:dyDescent="0.2">
      <c r="A13" s="17" t="s">
        <v>44</v>
      </c>
      <c r="B13" s="21" t="s">
        <v>22</v>
      </c>
      <c r="C13" s="21" t="s">
        <v>63</v>
      </c>
      <c r="D13" s="17" t="s">
        <v>46</v>
      </c>
      <c r="E13" s="22" t="s">
        <v>64</v>
      </c>
      <c r="F13" s="23" t="s">
        <v>57</v>
      </c>
      <c r="G13" s="24">
        <v>2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469</v>
      </c>
    </row>
    <row r="16" spans="1:18" ht="38.25" x14ac:dyDescent="0.2">
      <c r="A16" t="s">
        <v>53</v>
      </c>
      <c r="E16" s="27" t="s">
        <v>471</v>
      </c>
    </row>
    <row r="17" spans="1:16" x14ac:dyDescent="0.2">
      <c r="A17" s="17" t="s">
        <v>44</v>
      </c>
      <c r="B17" s="21" t="s">
        <v>21</v>
      </c>
      <c r="C17" s="21" t="s">
        <v>472</v>
      </c>
      <c r="D17" s="17" t="s">
        <v>46</v>
      </c>
      <c r="E17" s="22" t="s">
        <v>66</v>
      </c>
      <c r="F17" s="23" t="s">
        <v>57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473</v>
      </c>
    </row>
    <row r="20" spans="1:16" ht="51" x14ac:dyDescent="0.2">
      <c r="A20" t="s">
        <v>53</v>
      </c>
      <c r="E20" s="27" t="s">
        <v>474</v>
      </c>
    </row>
    <row r="21" spans="1:16" x14ac:dyDescent="0.2">
      <c r="A21" s="17" t="s">
        <v>44</v>
      </c>
      <c r="B21" s="21" t="s">
        <v>32</v>
      </c>
      <c r="C21" s="21" t="s">
        <v>475</v>
      </c>
      <c r="D21" s="17" t="s">
        <v>46</v>
      </c>
      <c r="E21" s="22" t="s">
        <v>476</v>
      </c>
      <c r="F21" s="23" t="s">
        <v>48</v>
      </c>
      <c r="G21" s="24">
        <v>72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473</v>
      </c>
    </row>
    <row r="24" spans="1:16" ht="25.5" x14ac:dyDescent="0.2">
      <c r="A24" t="s">
        <v>53</v>
      </c>
      <c r="E24" s="27" t="s">
        <v>470</v>
      </c>
    </row>
    <row r="25" spans="1:16" x14ac:dyDescent="0.2">
      <c r="A25" s="17" t="s">
        <v>44</v>
      </c>
      <c r="B25" s="21" t="s">
        <v>34</v>
      </c>
      <c r="C25" s="21" t="s">
        <v>477</v>
      </c>
      <c r="D25" s="17" t="s">
        <v>46</v>
      </c>
      <c r="E25" s="22" t="s">
        <v>478</v>
      </c>
      <c r="F25" s="23" t="s">
        <v>48</v>
      </c>
      <c r="G25" s="24">
        <v>8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473</v>
      </c>
    </row>
    <row r="28" spans="1:16" ht="38.25" x14ac:dyDescent="0.2">
      <c r="A28" t="s">
        <v>53</v>
      </c>
      <c r="E28" s="27" t="s">
        <v>471</v>
      </c>
    </row>
    <row r="29" spans="1:16" x14ac:dyDescent="0.2">
      <c r="A29" s="17" t="s">
        <v>44</v>
      </c>
      <c r="B29" s="21" t="s">
        <v>36</v>
      </c>
      <c r="C29" s="21" t="s">
        <v>479</v>
      </c>
      <c r="D29" s="17" t="s">
        <v>46</v>
      </c>
      <c r="E29" s="22" t="s">
        <v>480</v>
      </c>
      <c r="F29" s="23" t="s">
        <v>481</v>
      </c>
      <c r="G29" s="24">
        <v>0.08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46</v>
      </c>
    </row>
    <row r="31" spans="1:16" x14ac:dyDescent="0.2">
      <c r="A31" s="28" t="s">
        <v>51</v>
      </c>
      <c r="E31" s="29" t="s">
        <v>469</v>
      </c>
    </row>
    <row r="32" spans="1:16" ht="51" x14ac:dyDescent="0.2">
      <c r="A32" t="s">
        <v>53</v>
      </c>
      <c r="E32" s="27" t="s">
        <v>482</v>
      </c>
    </row>
    <row r="33" spans="1:16" x14ac:dyDescent="0.2">
      <c r="A33" s="17" t="s">
        <v>44</v>
      </c>
      <c r="B33" s="21" t="s">
        <v>67</v>
      </c>
      <c r="C33" s="21" t="s">
        <v>483</v>
      </c>
      <c r="D33" s="17" t="s">
        <v>46</v>
      </c>
      <c r="E33" s="22" t="s">
        <v>484</v>
      </c>
      <c r="F33" s="23" t="s">
        <v>481</v>
      </c>
      <c r="G33" s="24">
        <v>0.08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46</v>
      </c>
    </row>
    <row r="35" spans="1:16" x14ac:dyDescent="0.2">
      <c r="A35" s="28" t="s">
        <v>51</v>
      </c>
      <c r="E35" s="29" t="s">
        <v>469</v>
      </c>
    </row>
    <row r="36" spans="1:16" ht="38.25" x14ac:dyDescent="0.2">
      <c r="A36" t="s">
        <v>53</v>
      </c>
      <c r="E36" s="27" t="s">
        <v>485</v>
      </c>
    </row>
    <row r="37" spans="1:16" x14ac:dyDescent="0.2">
      <c r="A37" s="17" t="s">
        <v>44</v>
      </c>
      <c r="B37" s="21" t="s">
        <v>70</v>
      </c>
      <c r="C37" s="21" t="s">
        <v>486</v>
      </c>
      <c r="D37" s="17" t="s">
        <v>46</v>
      </c>
      <c r="E37" s="22" t="s">
        <v>487</v>
      </c>
      <c r="F37" s="23" t="s">
        <v>57</v>
      </c>
      <c r="G37" s="24">
        <v>2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46</v>
      </c>
    </row>
    <row r="39" spans="1:16" x14ac:dyDescent="0.2">
      <c r="A39" s="28" t="s">
        <v>51</v>
      </c>
      <c r="E39" s="29" t="s">
        <v>473</v>
      </c>
    </row>
    <row r="40" spans="1:16" ht="38.25" x14ac:dyDescent="0.2">
      <c r="A40" t="s">
        <v>53</v>
      </c>
      <c r="E40" s="27" t="s">
        <v>488</v>
      </c>
    </row>
    <row r="41" spans="1:16" x14ac:dyDescent="0.2">
      <c r="A41" s="17" t="s">
        <v>44</v>
      </c>
      <c r="B41" s="21" t="s">
        <v>39</v>
      </c>
      <c r="C41" s="21" t="s">
        <v>489</v>
      </c>
      <c r="D41" s="17" t="s">
        <v>46</v>
      </c>
      <c r="E41" s="22" t="s">
        <v>490</v>
      </c>
      <c r="F41" s="23" t="s">
        <v>57</v>
      </c>
      <c r="G41" s="24">
        <v>2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46</v>
      </c>
    </row>
    <row r="43" spans="1:16" x14ac:dyDescent="0.2">
      <c r="A43" s="28" t="s">
        <v>51</v>
      </c>
      <c r="E43" s="29" t="s">
        <v>473</v>
      </c>
    </row>
    <row r="44" spans="1:16" ht="25.5" x14ac:dyDescent="0.2">
      <c r="A44" t="s">
        <v>53</v>
      </c>
      <c r="E44" s="27" t="s">
        <v>491</v>
      </c>
    </row>
    <row r="45" spans="1:16" x14ac:dyDescent="0.2">
      <c r="A45" s="17" t="s">
        <v>44</v>
      </c>
      <c r="B45" s="21" t="s">
        <v>41</v>
      </c>
      <c r="C45" s="21" t="s">
        <v>492</v>
      </c>
      <c r="D45" s="17" t="s">
        <v>46</v>
      </c>
      <c r="E45" s="22" t="s">
        <v>493</v>
      </c>
      <c r="F45" s="23" t="s">
        <v>57</v>
      </c>
      <c r="G45" s="24">
        <v>1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46</v>
      </c>
    </row>
    <row r="47" spans="1:16" x14ac:dyDescent="0.2">
      <c r="A47" s="28" t="s">
        <v>51</v>
      </c>
      <c r="E47" s="29" t="s">
        <v>473</v>
      </c>
    </row>
    <row r="48" spans="1:16" ht="25.5" x14ac:dyDescent="0.2">
      <c r="A48" t="s">
        <v>53</v>
      </c>
      <c r="E48" s="27" t="s">
        <v>470</v>
      </c>
    </row>
    <row r="49" spans="1:16" x14ac:dyDescent="0.2">
      <c r="A49" s="17" t="s">
        <v>44</v>
      </c>
      <c r="B49" s="21" t="s">
        <v>77</v>
      </c>
      <c r="C49" s="21" t="s">
        <v>494</v>
      </c>
      <c r="D49" s="17" t="s">
        <v>46</v>
      </c>
      <c r="E49" s="22" t="s">
        <v>495</v>
      </c>
      <c r="F49" s="23" t="s">
        <v>57</v>
      </c>
      <c r="G49" s="24">
        <v>1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46</v>
      </c>
    </row>
    <row r="51" spans="1:16" x14ac:dyDescent="0.2">
      <c r="A51" s="28" t="s">
        <v>51</v>
      </c>
      <c r="E51" s="29" t="s">
        <v>473</v>
      </c>
    </row>
    <row r="52" spans="1:16" ht="38.25" x14ac:dyDescent="0.2">
      <c r="A52" t="s">
        <v>53</v>
      </c>
      <c r="E52" s="27" t="s">
        <v>471</v>
      </c>
    </row>
    <row r="53" spans="1:16" x14ac:dyDescent="0.2">
      <c r="A53" s="17" t="s">
        <v>44</v>
      </c>
      <c r="B53" s="21" t="s">
        <v>80</v>
      </c>
      <c r="C53" s="21" t="s">
        <v>496</v>
      </c>
      <c r="D53" s="17" t="s">
        <v>46</v>
      </c>
      <c r="E53" s="22" t="s">
        <v>497</v>
      </c>
      <c r="F53" s="23" t="s">
        <v>57</v>
      </c>
      <c r="G53" s="24">
        <v>1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473</v>
      </c>
    </row>
    <row r="56" spans="1:16" ht="38.25" x14ac:dyDescent="0.2">
      <c r="A56" t="s">
        <v>53</v>
      </c>
      <c r="E56" s="27" t="s">
        <v>488</v>
      </c>
    </row>
    <row r="57" spans="1:16" x14ac:dyDescent="0.2">
      <c r="A57" s="17" t="s">
        <v>44</v>
      </c>
      <c r="B57" s="21" t="s">
        <v>83</v>
      </c>
      <c r="C57" s="21" t="s">
        <v>498</v>
      </c>
      <c r="D57" s="17" t="s">
        <v>46</v>
      </c>
      <c r="E57" s="22" t="s">
        <v>499</v>
      </c>
      <c r="F57" s="23" t="s">
        <v>57</v>
      </c>
      <c r="G57" s="24">
        <v>1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473</v>
      </c>
    </row>
    <row r="60" spans="1:16" ht="51" x14ac:dyDescent="0.2">
      <c r="A60" t="s">
        <v>53</v>
      </c>
      <c r="E60" s="27" t="s">
        <v>500</v>
      </c>
    </row>
    <row r="61" spans="1:16" x14ac:dyDescent="0.2">
      <c r="A61" s="17" t="s">
        <v>44</v>
      </c>
      <c r="B61" s="21" t="s">
        <v>86</v>
      </c>
      <c r="C61" s="21" t="s">
        <v>501</v>
      </c>
      <c r="D61" s="17" t="s">
        <v>46</v>
      </c>
      <c r="E61" s="22" t="s">
        <v>502</v>
      </c>
      <c r="F61" s="23" t="s">
        <v>57</v>
      </c>
      <c r="G61" s="24">
        <v>1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46</v>
      </c>
    </row>
    <row r="63" spans="1:16" x14ac:dyDescent="0.2">
      <c r="A63" s="28" t="s">
        <v>51</v>
      </c>
      <c r="E63" s="29" t="s">
        <v>473</v>
      </c>
    </row>
    <row r="64" spans="1:16" ht="25.5" x14ac:dyDescent="0.2">
      <c r="A64" t="s">
        <v>53</v>
      </c>
      <c r="E64" s="27" t="s">
        <v>491</v>
      </c>
    </row>
    <row r="65" spans="1:16" x14ac:dyDescent="0.2">
      <c r="A65" s="17" t="s">
        <v>44</v>
      </c>
      <c r="B65" s="21" t="s">
        <v>89</v>
      </c>
      <c r="C65" s="21" t="s">
        <v>503</v>
      </c>
      <c r="D65" s="17" t="s">
        <v>46</v>
      </c>
      <c r="E65" s="22" t="s">
        <v>504</v>
      </c>
      <c r="F65" s="23" t="s">
        <v>57</v>
      </c>
      <c r="G65" s="24">
        <v>1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473</v>
      </c>
    </row>
    <row r="68" spans="1:16" ht="25.5" x14ac:dyDescent="0.2">
      <c r="A68" t="s">
        <v>53</v>
      </c>
      <c r="E68" s="27" t="s">
        <v>491</v>
      </c>
    </row>
    <row r="69" spans="1:16" x14ac:dyDescent="0.2">
      <c r="A69" s="17" t="s">
        <v>44</v>
      </c>
      <c r="B69" s="21" t="s">
        <v>92</v>
      </c>
      <c r="C69" s="21" t="s">
        <v>505</v>
      </c>
      <c r="D69" s="17" t="s">
        <v>46</v>
      </c>
      <c r="E69" s="22" t="s">
        <v>506</v>
      </c>
      <c r="F69" s="23" t="s">
        <v>57</v>
      </c>
      <c r="G69" s="24">
        <v>1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473</v>
      </c>
    </row>
    <row r="72" spans="1:16" ht="51" x14ac:dyDescent="0.2">
      <c r="A72" t="s">
        <v>53</v>
      </c>
      <c r="E72" s="27" t="s">
        <v>500</v>
      </c>
    </row>
    <row r="73" spans="1:16" x14ac:dyDescent="0.2">
      <c r="A73" s="17" t="s">
        <v>44</v>
      </c>
      <c r="B73" s="21" t="s">
        <v>95</v>
      </c>
      <c r="C73" s="21" t="s">
        <v>507</v>
      </c>
      <c r="D73" s="17" t="s">
        <v>46</v>
      </c>
      <c r="E73" s="22" t="s">
        <v>508</v>
      </c>
      <c r="F73" s="23" t="s">
        <v>57</v>
      </c>
      <c r="G73" s="24">
        <v>1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509</v>
      </c>
    </row>
    <row r="76" spans="1:16" ht="51" x14ac:dyDescent="0.2">
      <c r="A76" t="s">
        <v>53</v>
      </c>
      <c r="E76" s="27" t="s">
        <v>510</v>
      </c>
    </row>
    <row r="77" spans="1:16" x14ac:dyDescent="0.2">
      <c r="A77" s="17" t="s">
        <v>44</v>
      </c>
      <c r="B77" s="21" t="s">
        <v>98</v>
      </c>
      <c r="C77" s="21" t="s">
        <v>511</v>
      </c>
      <c r="D77" s="17" t="s">
        <v>46</v>
      </c>
      <c r="E77" s="22" t="s">
        <v>512</v>
      </c>
      <c r="F77" s="23" t="s">
        <v>57</v>
      </c>
      <c r="G77" s="24">
        <v>2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509</v>
      </c>
    </row>
    <row r="80" spans="1:16" ht="51" x14ac:dyDescent="0.2">
      <c r="A80" t="s">
        <v>53</v>
      </c>
      <c r="E80" s="27" t="s">
        <v>510</v>
      </c>
    </row>
    <row r="81" spans="1:16" ht="25.5" x14ac:dyDescent="0.2">
      <c r="A81" s="17" t="s">
        <v>44</v>
      </c>
      <c r="B81" s="21" t="s">
        <v>101</v>
      </c>
      <c r="C81" s="21" t="s">
        <v>513</v>
      </c>
      <c r="D81" s="17" t="s">
        <v>46</v>
      </c>
      <c r="E81" s="22" t="s">
        <v>514</v>
      </c>
      <c r="F81" s="23" t="s">
        <v>57</v>
      </c>
      <c r="G81" s="24">
        <v>5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509</v>
      </c>
    </row>
    <row r="84" spans="1:16" ht="51" x14ac:dyDescent="0.2">
      <c r="A84" t="s">
        <v>53</v>
      </c>
      <c r="E84" s="27" t="s">
        <v>510</v>
      </c>
    </row>
    <row r="85" spans="1:16" x14ac:dyDescent="0.2">
      <c r="A85" s="17" t="s">
        <v>44</v>
      </c>
      <c r="B85" s="21" t="s">
        <v>104</v>
      </c>
      <c r="C85" s="21" t="s">
        <v>515</v>
      </c>
      <c r="D85" s="17" t="s">
        <v>46</v>
      </c>
      <c r="E85" s="22" t="s">
        <v>516</v>
      </c>
      <c r="F85" s="23" t="s">
        <v>57</v>
      </c>
      <c r="G85" s="24">
        <v>1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509</v>
      </c>
    </row>
    <row r="88" spans="1:16" ht="51" x14ac:dyDescent="0.2">
      <c r="A88" t="s">
        <v>53</v>
      </c>
      <c r="E88" s="27" t="s">
        <v>510</v>
      </c>
    </row>
    <row r="89" spans="1:16" x14ac:dyDescent="0.2">
      <c r="A89" s="17" t="s">
        <v>44</v>
      </c>
      <c r="B89" s="21" t="s">
        <v>107</v>
      </c>
      <c r="C89" s="21" t="s">
        <v>517</v>
      </c>
      <c r="D89" s="17" t="s">
        <v>46</v>
      </c>
      <c r="E89" s="22" t="s">
        <v>518</v>
      </c>
      <c r="F89" s="23" t="s">
        <v>57</v>
      </c>
      <c r="G89" s="24">
        <v>1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509</v>
      </c>
    </row>
    <row r="92" spans="1:16" ht="51" x14ac:dyDescent="0.2">
      <c r="A92" t="s">
        <v>53</v>
      </c>
      <c r="E92" s="27" t="s">
        <v>510</v>
      </c>
    </row>
    <row r="93" spans="1:16" x14ac:dyDescent="0.2">
      <c r="A93" s="17" t="s">
        <v>44</v>
      </c>
      <c r="B93" s="21" t="s">
        <v>110</v>
      </c>
      <c r="C93" s="21" t="s">
        <v>519</v>
      </c>
      <c r="D93" s="17" t="s">
        <v>46</v>
      </c>
      <c r="E93" s="22" t="s">
        <v>520</v>
      </c>
      <c r="F93" s="23" t="s">
        <v>57</v>
      </c>
      <c r="G93" s="24">
        <v>1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46</v>
      </c>
    </row>
    <row r="95" spans="1:16" x14ac:dyDescent="0.2">
      <c r="A95" s="28" t="s">
        <v>51</v>
      </c>
      <c r="E95" s="29" t="s">
        <v>521</v>
      </c>
    </row>
    <row r="96" spans="1:16" ht="25.5" x14ac:dyDescent="0.2">
      <c r="A96" t="s">
        <v>53</v>
      </c>
      <c r="E96" s="27" t="s">
        <v>491</v>
      </c>
    </row>
    <row r="97" spans="1:16" x14ac:dyDescent="0.2">
      <c r="A97" s="17" t="s">
        <v>44</v>
      </c>
      <c r="B97" s="21" t="s">
        <v>113</v>
      </c>
      <c r="C97" s="21" t="s">
        <v>522</v>
      </c>
      <c r="D97" s="17" t="s">
        <v>46</v>
      </c>
      <c r="E97" s="22" t="s">
        <v>523</v>
      </c>
      <c r="F97" s="23" t="s">
        <v>57</v>
      </c>
      <c r="G97" s="24">
        <v>1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521</v>
      </c>
    </row>
    <row r="100" spans="1:16" ht="38.25" x14ac:dyDescent="0.2">
      <c r="A100" t="s">
        <v>53</v>
      </c>
      <c r="E100" s="27" t="s">
        <v>524</v>
      </c>
    </row>
    <row r="101" spans="1:16" ht="25.5" x14ac:dyDescent="0.2">
      <c r="A101" s="17" t="s">
        <v>44</v>
      </c>
      <c r="B101" s="21" t="s">
        <v>116</v>
      </c>
      <c r="C101" s="21" t="s">
        <v>525</v>
      </c>
      <c r="D101" s="17" t="s">
        <v>46</v>
      </c>
      <c r="E101" s="22" t="s">
        <v>526</v>
      </c>
      <c r="F101" s="23" t="s">
        <v>57</v>
      </c>
      <c r="G101" s="24">
        <v>1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46</v>
      </c>
    </row>
    <row r="103" spans="1:16" x14ac:dyDescent="0.2">
      <c r="A103" s="28" t="s">
        <v>51</v>
      </c>
      <c r="E103" s="29" t="s">
        <v>521</v>
      </c>
    </row>
    <row r="104" spans="1:16" ht="51" x14ac:dyDescent="0.2">
      <c r="A104" t="s">
        <v>53</v>
      </c>
      <c r="E104" s="27" t="s">
        <v>500</v>
      </c>
    </row>
    <row r="105" spans="1:16" x14ac:dyDescent="0.2">
      <c r="A105" s="17" t="s">
        <v>44</v>
      </c>
      <c r="B105" s="21" t="s">
        <v>119</v>
      </c>
      <c r="C105" s="21" t="s">
        <v>527</v>
      </c>
      <c r="D105" s="17" t="s">
        <v>46</v>
      </c>
      <c r="E105" s="22" t="s">
        <v>528</v>
      </c>
      <c r="F105" s="23" t="s">
        <v>57</v>
      </c>
      <c r="G105" s="24">
        <v>10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473</v>
      </c>
    </row>
    <row r="108" spans="1:16" ht="51" x14ac:dyDescent="0.2">
      <c r="A108" t="s">
        <v>53</v>
      </c>
      <c r="E108" s="27" t="s">
        <v>510</v>
      </c>
    </row>
    <row r="109" spans="1:16" x14ac:dyDescent="0.2">
      <c r="A109" s="17" t="s">
        <v>44</v>
      </c>
      <c r="B109" s="21" t="s">
        <v>122</v>
      </c>
      <c r="C109" s="21" t="s">
        <v>529</v>
      </c>
      <c r="D109" s="17" t="s">
        <v>46</v>
      </c>
      <c r="E109" s="22" t="s">
        <v>530</v>
      </c>
      <c r="F109" s="23" t="s">
        <v>48</v>
      </c>
      <c r="G109" s="24">
        <v>8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6" x14ac:dyDescent="0.2">
      <c r="A110" s="26" t="s">
        <v>49</v>
      </c>
      <c r="E110" s="27" t="s">
        <v>46</v>
      </c>
    </row>
    <row r="111" spans="1:16" x14ac:dyDescent="0.2">
      <c r="A111" s="28" t="s">
        <v>51</v>
      </c>
      <c r="E111" s="29" t="s">
        <v>473</v>
      </c>
    </row>
    <row r="112" spans="1:16" ht="51" x14ac:dyDescent="0.2">
      <c r="A112" t="s">
        <v>53</v>
      </c>
      <c r="E112" s="27" t="s">
        <v>474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0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0+O8+O53+O90+O143+O184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531</v>
      </c>
      <c r="I3" s="30">
        <f>0+I8+I53+I90+I143+I184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531</v>
      </c>
      <c r="D4" s="39"/>
      <c r="E4" s="13" t="s">
        <v>532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533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17" t="s">
        <v>44</v>
      </c>
      <c r="B9" s="21" t="s">
        <v>28</v>
      </c>
      <c r="C9" s="21" t="s">
        <v>177</v>
      </c>
      <c r="D9" s="17" t="s">
        <v>46</v>
      </c>
      <c r="E9" s="22" t="s">
        <v>534</v>
      </c>
      <c r="F9" s="23" t="s">
        <v>179</v>
      </c>
      <c r="G9" s="24">
        <v>2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49</v>
      </c>
      <c r="E10" s="27" t="s">
        <v>46</v>
      </c>
    </row>
    <row r="11" spans="1:18" x14ac:dyDescent="0.2">
      <c r="A11" s="28" t="s">
        <v>51</v>
      </c>
      <c r="E11" s="29" t="s">
        <v>46</v>
      </c>
    </row>
    <row r="12" spans="1:18" x14ac:dyDescent="0.2">
      <c r="A12" t="s">
        <v>53</v>
      </c>
      <c r="E12" s="27" t="s">
        <v>46</v>
      </c>
    </row>
    <row r="13" spans="1:18" x14ac:dyDescent="0.2">
      <c r="A13" s="17" t="s">
        <v>44</v>
      </c>
      <c r="B13" s="21" t="s">
        <v>22</v>
      </c>
      <c r="C13" s="21" t="s">
        <v>535</v>
      </c>
      <c r="D13" s="17" t="s">
        <v>46</v>
      </c>
      <c r="E13" s="22" t="s">
        <v>536</v>
      </c>
      <c r="F13" s="23" t="s">
        <v>192</v>
      </c>
      <c r="G13" s="24">
        <v>12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46</v>
      </c>
    </row>
    <row r="15" spans="1:18" x14ac:dyDescent="0.2">
      <c r="A15" s="28" t="s">
        <v>51</v>
      </c>
      <c r="E15" s="29" t="s">
        <v>46</v>
      </c>
    </row>
    <row r="16" spans="1:18" x14ac:dyDescent="0.2">
      <c r="A16" t="s">
        <v>53</v>
      </c>
      <c r="E16" s="27" t="s">
        <v>46</v>
      </c>
    </row>
    <row r="17" spans="1:16" x14ac:dyDescent="0.2">
      <c r="A17" s="17" t="s">
        <v>44</v>
      </c>
      <c r="B17" s="21" t="s">
        <v>21</v>
      </c>
      <c r="C17" s="21" t="s">
        <v>537</v>
      </c>
      <c r="D17" s="17" t="s">
        <v>46</v>
      </c>
      <c r="E17" s="22" t="s">
        <v>538</v>
      </c>
      <c r="F17" s="23" t="s">
        <v>192</v>
      </c>
      <c r="G17" s="24">
        <v>42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46</v>
      </c>
    </row>
    <row r="19" spans="1:16" x14ac:dyDescent="0.2">
      <c r="A19" s="28" t="s">
        <v>51</v>
      </c>
      <c r="E19" s="29" t="s">
        <v>46</v>
      </c>
    </row>
    <row r="20" spans="1:16" x14ac:dyDescent="0.2">
      <c r="A20" t="s">
        <v>53</v>
      </c>
      <c r="E20" s="27" t="s">
        <v>46</v>
      </c>
    </row>
    <row r="21" spans="1:16" x14ac:dyDescent="0.2">
      <c r="A21" s="17" t="s">
        <v>44</v>
      </c>
      <c r="B21" s="21" t="s">
        <v>32</v>
      </c>
      <c r="C21" s="21" t="s">
        <v>539</v>
      </c>
      <c r="D21" s="17" t="s">
        <v>46</v>
      </c>
      <c r="E21" s="22" t="s">
        <v>540</v>
      </c>
      <c r="F21" s="23" t="s">
        <v>60</v>
      </c>
      <c r="G21" s="24">
        <v>30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46</v>
      </c>
    </row>
    <row r="23" spans="1:16" x14ac:dyDescent="0.2">
      <c r="A23" s="28" t="s">
        <v>51</v>
      </c>
      <c r="E23" s="29" t="s">
        <v>46</v>
      </c>
    </row>
    <row r="24" spans="1:16" x14ac:dyDescent="0.2">
      <c r="A24" t="s">
        <v>53</v>
      </c>
      <c r="E24" s="27" t="s">
        <v>46</v>
      </c>
    </row>
    <row r="25" spans="1:16" x14ac:dyDescent="0.2">
      <c r="A25" s="17" t="s">
        <v>44</v>
      </c>
      <c r="B25" s="21" t="s">
        <v>34</v>
      </c>
      <c r="C25" s="21" t="s">
        <v>541</v>
      </c>
      <c r="D25" s="17" t="s">
        <v>46</v>
      </c>
      <c r="E25" s="22" t="s">
        <v>542</v>
      </c>
      <c r="F25" s="23" t="s">
        <v>192</v>
      </c>
      <c r="G25" s="24">
        <v>54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46</v>
      </c>
    </row>
    <row r="27" spans="1:16" x14ac:dyDescent="0.2">
      <c r="A27" s="28" t="s">
        <v>51</v>
      </c>
      <c r="E27" s="29" t="s">
        <v>46</v>
      </c>
    </row>
    <row r="28" spans="1:16" x14ac:dyDescent="0.2">
      <c r="A28" t="s">
        <v>53</v>
      </c>
      <c r="E28" s="27" t="s">
        <v>46</v>
      </c>
    </row>
    <row r="29" spans="1:16" x14ac:dyDescent="0.2">
      <c r="A29" s="17" t="s">
        <v>44</v>
      </c>
      <c r="B29" s="21" t="s">
        <v>36</v>
      </c>
      <c r="C29" s="21" t="s">
        <v>543</v>
      </c>
      <c r="D29" s="17" t="s">
        <v>46</v>
      </c>
      <c r="E29" s="22" t="s">
        <v>544</v>
      </c>
      <c r="F29" s="23" t="s">
        <v>57</v>
      </c>
      <c r="G29" s="24">
        <v>10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46</v>
      </c>
    </row>
    <row r="31" spans="1:16" x14ac:dyDescent="0.2">
      <c r="A31" s="28" t="s">
        <v>51</v>
      </c>
      <c r="E31" s="29" t="s">
        <v>46</v>
      </c>
    </row>
    <row r="32" spans="1:16" x14ac:dyDescent="0.2">
      <c r="A32" t="s">
        <v>53</v>
      </c>
      <c r="E32" s="27" t="s">
        <v>46</v>
      </c>
    </row>
    <row r="33" spans="1:16" x14ac:dyDescent="0.2">
      <c r="A33" s="17" t="s">
        <v>44</v>
      </c>
      <c r="B33" s="21" t="s">
        <v>67</v>
      </c>
      <c r="C33" s="21" t="s">
        <v>545</v>
      </c>
      <c r="D33" s="17" t="s">
        <v>46</v>
      </c>
      <c r="E33" s="22" t="s">
        <v>546</v>
      </c>
      <c r="F33" s="23" t="s">
        <v>60</v>
      </c>
      <c r="G33" s="24">
        <v>300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46</v>
      </c>
    </row>
    <row r="35" spans="1:16" x14ac:dyDescent="0.2">
      <c r="A35" s="28" t="s">
        <v>51</v>
      </c>
      <c r="E35" s="29" t="s">
        <v>46</v>
      </c>
    </row>
    <row r="36" spans="1:16" x14ac:dyDescent="0.2">
      <c r="A36" t="s">
        <v>53</v>
      </c>
      <c r="E36" s="27" t="s">
        <v>46</v>
      </c>
    </row>
    <row r="37" spans="1:16" x14ac:dyDescent="0.2">
      <c r="A37" s="17" t="s">
        <v>44</v>
      </c>
      <c r="B37" s="21" t="s">
        <v>70</v>
      </c>
      <c r="C37" s="21" t="s">
        <v>206</v>
      </c>
      <c r="D37" s="17" t="s">
        <v>46</v>
      </c>
      <c r="E37" s="22" t="s">
        <v>207</v>
      </c>
      <c r="F37" s="23" t="s">
        <v>60</v>
      </c>
      <c r="G37" s="24">
        <v>20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46</v>
      </c>
    </row>
    <row r="39" spans="1:16" x14ac:dyDescent="0.2">
      <c r="A39" s="28" t="s">
        <v>51</v>
      </c>
      <c r="E39" s="29" t="s">
        <v>46</v>
      </c>
    </row>
    <row r="40" spans="1:16" x14ac:dyDescent="0.2">
      <c r="A40" t="s">
        <v>53</v>
      </c>
      <c r="E40" s="27" t="s">
        <v>46</v>
      </c>
    </row>
    <row r="41" spans="1:16" x14ac:dyDescent="0.2">
      <c r="A41" s="17" t="s">
        <v>44</v>
      </c>
      <c r="B41" s="21" t="s">
        <v>39</v>
      </c>
      <c r="C41" s="21" t="s">
        <v>547</v>
      </c>
      <c r="D41" s="17" t="s">
        <v>46</v>
      </c>
      <c r="E41" s="22" t="s">
        <v>548</v>
      </c>
      <c r="F41" s="23" t="s">
        <v>60</v>
      </c>
      <c r="G41" s="24">
        <v>20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46</v>
      </c>
    </row>
    <row r="43" spans="1:16" x14ac:dyDescent="0.2">
      <c r="A43" s="28" t="s">
        <v>51</v>
      </c>
      <c r="E43" s="29" t="s">
        <v>46</v>
      </c>
    </row>
    <row r="44" spans="1:16" x14ac:dyDescent="0.2">
      <c r="A44" t="s">
        <v>53</v>
      </c>
      <c r="E44" s="27" t="s">
        <v>46</v>
      </c>
    </row>
    <row r="45" spans="1:16" x14ac:dyDescent="0.2">
      <c r="A45" s="17" t="s">
        <v>44</v>
      </c>
      <c r="B45" s="21" t="s">
        <v>41</v>
      </c>
      <c r="C45" s="21" t="s">
        <v>549</v>
      </c>
      <c r="D45" s="17" t="s">
        <v>46</v>
      </c>
      <c r="E45" s="22" t="s">
        <v>550</v>
      </c>
      <c r="F45" s="23" t="s">
        <v>60</v>
      </c>
      <c r="G45" s="24">
        <v>200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46</v>
      </c>
    </row>
    <row r="47" spans="1:16" x14ac:dyDescent="0.2">
      <c r="A47" s="28" t="s">
        <v>51</v>
      </c>
      <c r="E47" s="29" t="s">
        <v>46</v>
      </c>
    </row>
    <row r="48" spans="1:16" x14ac:dyDescent="0.2">
      <c r="A48" t="s">
        <v>53</v>
      </c>
      <c r="E48" s="27" t="s">
        <v>46</v>
      </c>
    </row>
    <row r="49" spans="1:18" ht="25.5" x14ac:dyDescent="0.2">
      <c r="A49" s="17" t="s">
        <v>44</v>
      </c>
      <c r="B49" s="21" t="s">
        <v>77</v>
      </c>
      <c r="C49" s="21" t="s">
        <v>551</v>
      </c>
      <c r="D49" s="17" t="s">
        <v>46</v>
      </c>
      <c r="E49" s="22" t="s">
        <v>552</v>
      </c>
      <c r="F49" s="23" t="s">
        <v>60</v>
      </c>
      <c r="G49" s="24">
        <v>300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8" x14ac:dyDescent="0.2">
      <c r="A50" s="26" t="s">
        <v>49</v>
      </c>
      <c r="E50" s="27" t="s">
        <v>46</v>
      </c>
    </row>
    <row r="51" spans="1:18" x14ac:dyDescent="0.2">
      <c r="A51" s="28" t="s">
        <v>51</v>
      </c>
      <c r="E51" s="29" t="s">
        <v>46</v>
      </c>
    </row>
    <row r="52" spans="1:18" x14ac:dyDescent="0.2">
      <c r="A52" t="s">
        <v>53</v>
      </c>
      <c r="E52" s="27" t="s">
        <v>46</v>
      </c>
    </row>
    <row r="53" spans="1:18" ht="12.75" customHeight="1" x14ac:dyDescent="0.2">
      <c r="A53" s="5" t="s">
        <v>42</v>
      </c>
      <c r="B53" s="5"/>
      <c r="C53" s="31" t="s">
        <v>22</v>
      </c>
      <c r="D53" s="5"/>
      <c r="E53" s="19" t="s">
        <v>553</v>
      </c>
      <c r="F53" s="5"/>
      <c r="G53" s="5"/>
      <c r="H53" s="5"/>
      <c r="I53" s="32">
        <f>0+Q53</f>
        <v>0</v>
      </c>
      <c r="O53">
        <f>0+R53</f>
        <v>0</v>
      </c>
      <c r="Q53">
        <f>0+I54+I58+I62+I66+I70+I74+I78+I82+I86</f>
        <v>0</v>
      </c>
      <c r="R53">
        <f>0+O54+O58+O62+O66+O70+O74+O78+O82+O86</f>
        <v>0</v>
      </c>
    </row>
    <row r="54" spans="1:18" ht="25.5" x14ac:dyDescent="0.2">
      <c r="A54" s="17" t="s">
        <v>44</v>
      </c>
      <c r="B54" s="21" t="s">
        <v>80</v>
      </c>
      <c r="C54" s="21" t="s">
        <v>554</v>
      </c>
      <c r="D54" s="17" t="s">
        <v>46</v>
      </c>
      <c r="E54" s="22" t="s">
        <v>555</v>
      </c>
      <c r="F54" s="23" t="s">
        <v>60</v>
      </c>
      <c r="G54" s="24">
        <v>120</v>
      </c>
      <c r="H54" s="25"/>
      <c r="I54" s="25">
        <f>ROUND(ROUND(H54,2)*ROUND(G54,3),2)</f>
        <v>0</v>
      </c>
      <c r="O54">
        <f>(I54*21)/100</f>
        <v>0</v>
      </c>
      <c r="P54" t="s">
        <v>22</v>
      </c>
    </row>
    <row r="55" spans="1:18" x14ac:dyDescent="0.2">
      <c r="A55" s="26" t="s">
        <v>49</v>
      </c>
      <c r="E55" s="27" t="s">
        <v>46</v>
      </c>
    </row>
    <row r="56" spans="1:18" x14ac:dyDescent="0.2">
      <c r="A56" s="28" t="s">
        <v>51</v>
      </c>
      <c r="E56" s="29" t="s">
        <v>46</v>
      </c>
    </row>
    <row r="57" spans="1:18" x14ac:dyDescent="0.2">
      <c r="A57" t="s">
        <v>53</v>
      </c>
      <c r="E57" s="27" t="s">
        <v>46</v>
      </c>
    </row>
    <row r="58" spans="1:18" ht="25.5" x14ac:dyDescent="0.2">
      <c r="A58" s="17" t="s">
        <v>44</v>
      </c>
      <c r="B58" s="21" t="s">
        <v>83</v>
      </c>
      <c r="C58" s="21" t="s">
        <v>232</v>
      </c>
      <c r="D58" s="17" t="s">
        <v>46</v>
      </c>
      <c r="E58" s="22" t="s">
        <v>233</v>
      </c>
      <c r="F58" s="23" t="s">
        <v>57</v>
      </c>
      <c r="G58" s="24">
        <v>8</v>
      </c>
      <c r="H58" s="25"/>
      <c r="I58" s="25">
        <f>ROUND(ROUND(H58,2)*ROUND(G58,3),2)</f>
        <v>0</v>
      </c>
      <c r="O58">
        <f>(I58*21)/100</f>
        <v>0</v>
      </c>
      <c r="P58" t="s">
        <v>22</v>
      </c>
    </row>
    <row r="59" spans="1:18" x14ac:dyDescent="0.2">
      <c r="A59" s="26" t="s">
        <v>49</v>
      </c>
      <c r="E59" s="27" t="s">
        <v>46</v>
      </c>
    </row>
    <row r="60" spans="1:18" x14ac:dyDescent="0.2">
      <c r="A60" s="28" t="s">
        <v>51</v>
      </c>
      <c r="E60" s="29" t="s">
        <v>46</v>
      </c>
    </row>
    <row r="61" spans="1:18" x14ac:dyDescent="0.2">
      <c r="A61" t="s">
        <v>53</v>
      </c>
      <c r="E61" s="27" t="s">
        <v>46</v>
      </c>
    </row>
    <row r="62" spans="1:18" x14ac:dyDescent="0.2">
      <c r="A62" s="17" t="s">
        <v>44</v>
      </c>
      <c r="B62" s="21" t="s">
        <v>86</v>
      </c>
      <c r="C62" s="21" t="s">
        <v>556</v>
      </c>
      <c r="D62" s="17" t="s">
        <v>46</v>
      </c>
      <c r="E62" s="22" t="s">
        <v>557</v>
      </c>
      <c r="F62" s="23" t="s">
        <v>481</v>
      </c>
      <c r="G62" s="24">
        <v>6</v>
      </c>
      <c r="H62" s="25"/>
      <c r="I62" s="25">
        <f>ROUND(ROUND(H62,2)*ROUND(G62,3),2)</f>
        <v>0</v>
      </c>
      <c r="O62">
        <f>(I62*21)/100</f>
        <v>0</v>
      </c>
      <c r="P62" t="s">
        <v>22</v>
      </c>
    </row>
    <row r="63" spans="1:18" x14ac:dyDescent="0.2">
      <c r="A63" s="26" t="s">
        <v>49</v>
      </c>
      <c r="E63" s="27" t="s">
        <v>46</v>
      </c>
    </row>
    <row r="64" spans="1:18" x14ac:dyDescent="0.2">
      <c r="A64" s="28" t="s">
        <v>51</v>
      </c>
      <c r="E64" s="29" t="s">
        <v>46</v>
      </c>
    </row>
    <row r="65" spans="1:16" x14ac:dyDescent="0.2">
      <c r="A65" t="s">
        <v>53</v>
      </c>
      <c r="E65" s="27" t="s">
        <v>46</v>
      </c>
    </row>
    <row r="66" spans="1:16" x14ac:dyDescent="0.2">
      <c r="A66" s="17" t="s">
        <v>44</v>
      </c>
      <c r="B66" s="21" t="s">
        <v>89</v>
      </c>
      <c r="C66" s="21" t="s">
        <v>558</v>
      </c>
      <c r="D66" s="17" t="s">
        <v>46</v>
      </c>
      <c r="E66" s="22" t="s">
        <v>559</v>
      </c>
      <c r="F66" s="23" t="s">
        <v>481</v>
      </c>
      <c r="G66" s="24">
        <v>6</v>
      </c>
      <c r="H66" s="25"/>
      <c r="I66" s="25">
        <f>ROUND(ROUND(H66,2)*ROUND(G66,3),2)</f>
        <v>0</v>
      </c>
      <c r="O66">
        <f>(I66*21)/100</f>
        <v>0</v>
      </c>
      <c r="P66" t="s">
        <v>22</v>
      </c>
    </row>
    <row r="67" spans="1:16" x14ac:dyDescent="0.2">
      <c r="A67" s="26" t="s">
        <v>49</v>
      </c>
      <c r="E67" s="27" t="s">
        <v>46</v>
      </c>
    </row>
    <row r="68" spans="1:16" x14ac:dyDescent="0.2">
      <c r="A68" s="28" t="s">
        <v>51</v>
      </c>
      <c r="E68" s="29" t="s">
        <v>46</v>
      </c>
    </row>
    <row r="69" spans="1:16" x14ac:dyDescent="0.2">
      <c r="A69" t="s">
        <v>53</v>
      </c>
      <c r="E69" s="27" t="s">
        <v>46</v>
      </c>
    </row>
    <row r="70" spans="1:16" ht="25.5" x14ac:dyDescent="0.2">
      <c r="A70" s="17" t="s">
        <v>44</v>
      </c>
      <c r="B70" s="21" t="s">
        <v>92</v>
      </c>
      <c r="C70" s="21" t="s">
        <v>560</v>
      </c>
      <c r="D70" s="17" t="s">
        <v>46</v>
      </c>
      <c r="E70" s="22" t="s">
        <v>561</v>
      </c>
      <c r="F70" s="23" t="s">
        <v>57</v>
      </c>
      <c r="G70" s="24">
        <v>14</v>
      </c>
      <c r="H70" s="25"/>
      <c r="I70" s="25">
        <f>ROUND(ROUND(H70,2)*ROUND(G70,3),2)</f>
        <v>0</v>
      </c>
      <c r="O70">
        <f>(I70*21)/100</f>
        <v>0</v>
      </c>
      <c r="P70" t="s">
        <v>22</v>
      </c>
    </row>
    <row r="71" spans="1:16" x14ac:dyDescent="0.2">
      <c r="A71" s="26" t="s">
        <v>49</v>
      </c>
      <c r="E71" s="27" t="s">
        <v>46</v>
      </c>
    </row>
    <row r="72" spans="1:16" x14ac:dyDescent="0.2">
      <c r="A72" s="28" t="s">
        <v>51</v>
      </c>
      <c r="E72" s="29" t="s">
        <v>46</v>
      </c>
    </row>
    <row r="73" spans="1:16" x14ac:dyDescent="0.2">
      <c r="A73" t="s">
        <v>53</v>
      </c>
      <c r="E73" s="27" t="s">
        <v>46</v>
      </c>
    </row>
    <row r="74" spans="1:16" ht="25.5" x14ac:dyDescent="0.2">
      <c r="A74" s="17" t="s">
        <v>44</v>
      </c>
      <c r="B74" s="21" t="s">
        <v>95</v>
      </c>
      <c r="C74" s="21" t="s">
        <v>562</v>
      </c>
      <c r="D74" s="17" t="s">
        <v>46</v>
      </c>
      <c r="E74" s="22" t="s">
        <v>563</v>
      </c>
      <c r="F74" s="23" t="s">
        <v>57</v>
      </c>
      <c r="G74" s="24">
        <v>4</v>
      </c>
      <c r="H74" s="25"/>
      <c r="I74" s="25">
        <f>ROUND(ROUND(H74,2)*ROUND(G74,3),2)</f>
        <v>0</v>
      </c>
      <c r="O74">
        <f>(I74*21)/100</f>
        <v>0</v>
      </c>
      <c r="P74" t="s">
        <v>22</v>
      </c>
    </row>
    <row r="75" spans="1:16" x14ac:dyDescent="0.2">
      <c r="A75" s="26" t="s">
        <v>49</v>
      </c>
      <c r="E75" s="27" t="s">
        <v>46</v>
      </c>
    </row>
    <row r="76" spans="1:16" x14ac:dyDescent="0.2">
      <c r="A76" s="28" t="s">
        <v>51</v>
      </c>
      <c r="E76" s="29" t="s">
        <v>46</v>
      </c>
    </row>
    <row r="77" spans="1:16" x14ac:dyDescent="0.2">
      <c r="A77" t="s">
        <v>53</v>
      </c>
      <c r="E77" s="27" t="s">
        <v>46</v>
      </c>
    </row>
    <row r="78" spans="1:16" x14ac:dyDescent="0.2">
      <c r="A78" s="17" t="s">
        <v>44</v>
      </c>
      <c r="B78" s="21" t="s">
        <v>98</v>
      </c>
      <c r="C78" s="21" t="s">
        <v>564</v>
      </c>
      <c r="D78" s="17" t="s">
        <v>46</v>
      </c>
      <c r="E78" s="22" t="s">
        <v>565</v>
      </c>
      <c r="F78" s="23" t="s">
        <v>57</v>
      </c>
      <c r="G78" s="24">
        <v>12</v>
      </c>
      <c r="H78" s="25"/>
      <c r="I78" s="25">
        <f>ROUND(ROUND(H78,2)*ROUND(G78,3),2)</f>
        <v>0</v>
      </c>
      <c r="O78">
        <f>(I78*21)/100</f>
        <v>0</v>
      </c>
      <c r="P78" t="s">
        <v>22</v>
      </c>
    </row>
    <row r="79" spans="1:16" x14ac:dyDescent="0.2">
      <c r="A79" s="26" t="s">
        <v>49</v>
      </c>
      <c r="E79" s="27" t="s">
        <v>46</v>
      </c>
    </row>
    <row r="80" spans="1:16" x14ac:dyDescent="0.2">
      <c r="A80" s="28" t="s">
        <v>51</v>
      </c>
      <c r="E80" s="29" t="s">
        <v>46</v>
      </c>
    </row>
    <row r="81" spans="1:18" x14ac:dyDescent="0.2">
      <c r="A81" t="s">
        <v>53</v>
      </c>
      <c r="E81" s="27" t="s">
        <v>46</v>
      </c>
    </row>
    <row r="82" spans="1:18" x14ac:dyDescent="0.2">
      <c r="A82" s="17" t="s">
        <v>44</v>
      </c>
      <c r="B82" s="21" t="s">
        <v>101</v>
      </c>
      <c r="C82" s="21" t="s">
        <v>566</v>
      </c>
      <c r="D82" s="17" t="s">
        <v>46</v>
      </c>
      <c r="E82" s="22" t="s">
        <v>567</v>
      </c>
      <c r="F82" s="23" t="s">
        <v>57</v>
      </c>
      <c r="G82" s="24">
        <v>20</v>
      </c>
      <c r="H82" s="25"/>
      <c r="I82" s="25">
        <f>ROUND(ROUND(H82,2)*ROUND(G82,3),2)</f>
        <v>0</v>
      </c>
      <c r="O82">
        <f>(I82*21)/100</f>
        <v>0</v>
      </c>
      <c r="P82" t="s">
        <v>22</v>
      </c>
    </row>
    <row r="83" spans="1:18" x14ac:dyDescent="0.2">
      <c r="A83" s="26" t="s">
        <v>49</v>
      </c>
      <c r="E83" s="27" t="s">
        <v>46</v>
      </c>
    </row>
    <row r="84" spans="1:18" x14ac:dyDescent="0.2">
      <c r="A84" s="28" t="s">
        <v>51</v>
      </c>
      <c r="E84" s="29" t="s">
        <v>46</v>
      </c>
    </row>
    <row r="85" spans="1:18" x14ac:dyDescent="0.2">
      <c r="A85" t="s">
        <v>53</v>
      </c>
      <c r="E85" s="27" t="s">
        <v>46</v>
      </c>
    </row>
    <row r="86" spans="1:18" x14ac:dyDescent="0.2">
      <c r="A86" s="17" t="s">
        <v>44</v>
      </c>
      <c r="B86" s="21" t="s">
        <v>104</v>
      </c>
      <c r="C86" s="21" t="s">
        <v>568</v>
      </c>
      <c r="D86" s="17" t="s">
        <v>46</v>
      </c>
      <c r="E86" s="22" t="s">
        <v>569</v>
      </c>
      <c r="F86" s="23" t="s">
        <v>57</v>
      </c>
      <c r="G86" s="24">
        <v>1</v>
      </c>
      <c r="H86" s="25"/>
      <c r="I86" s="25">
        <f>ROUND(ROUND(H86,2)*ROUND(G86,3),2)</f>
        <v>0</v>
      </c>
      <c r="O86">
        <f>(I86*21)/100</f>
        <v>0</v>
      </c>
      <c r="P86" t="s">
        <v>22</v>
      </c>
    </row>
    <row r="87" spans="1:18" x14ac:dyDescent="0.2">
      <c r="A87" s="26" t="s">
        <v>49</v>
      </c>
      <c r="E87" s="27" t="s">
        <v>46</v>
      </c>
    </row>
    <row r="88" spans="1:18" x14ac:dyDescent="0.2">
      <c r="A88" s="28" t="s">
        <v>51</v>
      </c>
      <c r="E88" s="29" t="s">
        <v>46</v>
      </c>
    </row>
    <row r="89" spans="1:18" x14ac:dyDescent="0.2">
      <c r="A89" t="s">
        <v>53</v>
      </c>
      <c r="E89" s="27" t="s">
        <v>46</v>
      </c>
    </row>
    <row r="90" spans="1:18" ht="12.75" customHeight="1" x14ac:dyDescent="0.2">
      <c r="A90" s="5" t="s">
        <v>42</v>
      </c>
      <c r="B90" s="5"/>
      <c r="C90" s="31" t="s">
        <v>21</v>
      </c>
      <c r="D90" s="5"/>
      <c r="E90" s="19" t="s">
        <v>570</v>
      </c>
      <c r="F90" s="5"/>
      <c r="G90" s="5"/>
      <c r="H90" s="5"/>
      <c r="I90" s="32">
        <f>0+Q90</f>
        <v>0</v>
      </c>
      <c r="O90">
        <f>0+R90</f>
        <v>0</v>
      </c>
      <c r="Q90">
        <f>0+I91+I95+I99+I103+I107+I111+I115+I119+I123+I127+I131+I135+I139</f>
        <v>0</v>
      </c>
      <c r="R90">
        <f>0+O91+O95+O99+O103+O107+O111+O115+O119+O123+O127+O131+O135+O139</f>
        <v>0</v>
      </c>
    </row>
    <row r="91" spans="1:18" x14ac:dyDescent="0.2">
      <c r="A91" s="17" t="s">
        <v>44</v>
      </c>
      <c r="B91" s="21" t="s">
        <v>107</v>
      </c>
      <c r="C91" s="21" t="s">
        <v>571</v>
      </c>
      <c r="D91" s="17" t="s">
        <v>46</v>
      </c>
      <c r="E91" s="22" t="s">
        <v>572</v>
      </c>
      <c r="F91" s="23" t="s">
        <v>57</v>
      </c>
      <c r="G91" s="24">
        <v>1</v>
      </c>
      <c r="H91" s="25"/>
      <c r="I91" s="25">
        <f>ROUND(ROUND(H91,2)*ROUND(G91,3),2)</f>
        <v>0</v>
      </c>
      <c r="O91">
        <f>(I91*21)/100</f>
        <v>0</v>
      </c>
      <c r="P91" t="s">
        <v>22</v>
      </c>
    </row>
    <row r="92" spans="1:18" x14ac:dyDescent="0.2">
      <c r="A92" s="26" t="s">
        <v>49</v>
      </c>
      <c r="E92" s="27" t="s">
        <v>46</v>
      </c>
    </row>
    <row r="93" spans="1:18" x14ac:dyDescent="0.2">
      <c r="A93" s="28" t="s">
        <v>51</v>
      </c>
      <c r="E93" s="29" t="s">
        <v>46</v>
      </c>
    </row>
    <row r="94" spans="1:18" x14ac:dyDescent="0.2">
      <c r="A94" t="s">
        <v>53</v>
      </c>
      <c r="E94" s="27" t="s">
        <v>46</v>
      </c>
    </row>
    <row r="95" spans="1:18" x14ac:dyDescent="0.2">
      <c r="A95" s="17" t="s">
        <v>44</v>
      </c>
      <c r="B95" s="21" t="s">
        <v>110</v>
      </c>
      <c r="C95" s="21" t="s">
        <v>573</v>
      </c>
      <c r="D95" s="17" t="s">
        <v>46</v>
      </c>
      <c r="E95" s="22" t="s">
        <v>574</v>
      </c>
      <c r="F95" s="23" t="s">
        <v>57</v>
      </c>
      <c r="G95" s="24">
        <v>1</v>
      </c>
      <c r="H95" s="25"/>
      <c r="I95" s="25">
        <f>ROUND(ROUND(H95,2)*ROUND(G95,3),2)</f>
        <v>0</v>
      </c>
      <c r="O95">
        <f>(I95*21)/100</f>
        <v>0</v>
      </c>
      <c r="P95" t="s">
        <v>22</v>
      </c>
    </row>
    <row r="96" spans="1:18" x14ac:dyDescent="0.2">
      <c r="A96" s="26" t="s">
        <v>49</v>
      </c>
      <c r="E96" s="27" t="s">
        <v>46</v>
      </c>
    </row>
    <row r="97" spans="1:16" x14ac:dyDescent="0.2">
      <c r="A97" s="28" t="s">
        <v>51</v>
      </c>
      <c r="E97" s="29" t="s">
        <v>46</v>
      </c>
    </row>
    <row r="98" spans="1:16" x14ac:dyDescent="0.2">
      <c r="A98" t="s">
        <v>53</v>
      </c>
      <c r="E98" s="27" t="s">
        <v>46</v>
      </c>
    </row>
    <row r="99" spans="1:16" x14ac:dyDescent="0.2">
      <c r="A99" s="17" t="s">
        <v>44</v>
      </c>
      <c r="B99" s="21" t="s">
        <v>113</v>
      </c>
      <c r="C99" s="21" t="s">
        <v>575</v>
      </c>
      <c r="D99" s="17" t="s">
        <v>46</v>
      </c>
      <c r="E99" s="22" t="s">
        <v>576</v>
      </c>
      <c r="F99" s="23" t="s">
        <v>57</v>
      </c>
      <c r="G99" s="24">
        <v>1</v>
      </c>
      <c r="H99" s="25"/>
      <c r="I99" s="25">
        <f>ROUND(ROUND(H99,2)*ROUND(G99,3),2)</f>
        <v>0</v>
      </c>
      <c r="O99">
        <f>(I99*21)/100</f>
        <v>0</v>
      </c>
      <c r="P99" t="s">
        <v>22</v>
      </c>
    </row>
    <row r="100" spans="1:16" x14ac:dyDescent="0.2">
      <c r="A100" s="26" t="s">
        <v>49</v>
      </c>
      <c r="E100" s="27" t="s">
        <v>46</v>
      </c>
    </row>
    <row r="101" spans="1:16" x14ac:dyDescent="0.2">
      <c r="A101" s="28" t="s">
        <v>51</v>
      </c>
      <c r="E101" s="29" t="s">
        <v>46</v>
      </c>
    </row>
    <row r="102" spans="1:16" x14ac:dyDescent="0.2">
      <c r="A102" t="s">
        <v>53</v>
      </c>
      <c r="E102" s="27" t="s">
        <v>46</v>
      </c>
    </row>
    <row r="103" spans="1:16" x14ac:dyDescent="0.2">
      <c r="A103" s="17" t="s">
        <v>44</v>
      </c>
      <c r="B103" s="21" t="s">
        <v>116</v>
      </c>
      <c r="C103" s="21" t="s">
        <v>577</v>
      </c>
      <c r="D103" s="17" t="s">
        <v>46</v>
      </c>
      <c r="E103" s="22" t="s">
        <v>578</v>
      </c>
      <c r="F103" s="23" t="s">
        <v>57</v>
      </c>
      <c r="G103" s="24">
        <v>1</v>
      </c>
      <c r="H103" s="25"/>
      <c r="I103" s="25">
        <f>ROUND(ROUND(H103,2)*ROUND(G103,3),2)</f>
        <v>0</v>
      </c>
      <c r="O103">
        <f>(I103*21)/100</f>
        <v>0</v>
      </c>
      <c r="P103" t="s">
        <v>22</v>
      </c>
    </row>
    <row r="104" spans="1:16" x14ac:dyDescent="0.2">
      <c r="A104" s="26" t="s">
        <v>49</v>
      </c>
      <c r="E104" s="27" t="s">
        <v>46</v>
      </c>
    </row>
    <row r="105" spans="1:16" x14ac:dyDescent="0.2">
      <c r="A105" s="28" t="s">
        <v>51</v>
      </c>
      <c r="E105" s="29" t="s">
        <v>46</v>
      </c>
    </row>
    <row r="106" spans="1:16" x14ac:dyDescent="0.2">
      <c r="A106" t="s">
        <v>53</v>
      </c>
      <c r="E106" s="27" t="s">
        <v>46</v>
      </c>
    </row>
    <row r="107" spans="1:16" x14ac:dyDescent="0.2">
      <c r="A107" s="17" t="s">
        <v>44</v>
      </c>
      <c r="B107" s="21" t="s">
        <v>119</v>
      </c>
      <c r="C107" s="21" t="s">
        <v>579</v>
      </c>
      <c r="D107" s="17" t="s">
        <v>46</v>
      </c>
      <c r="E107" s="22" t="s">
        <v>580</v>
      </c>
      <c r="F107" s="23" t="s">
        <v>57</v>
      </c>
      <c r="G107" s="24">
        <v>1</v>
      </c>
      <c r="H107" s="25"/>
      <c r="I107" s="25">
        <f>ROUND(ROUND(H107,2)*ROUND(G107,3),2)</f>
        <v>0</v>
      </c>
      <c r="O107">
        <f>(I107*21)/100</f>
        <v>0</v>
      </c>
      <c r="P107" t="s">
        <v>22</v>
      </c>
    </row>
    <row r="108" spans="1:16" x14ac:dyDescent="0.2">
      <c r="A108" s="26" t="s">
        <v>49</v>
      </c>
      <c r="E108" s="27" t="s">
        <v>46</v>
      </c>
    </row>
    <row r="109" spans="1:16" x14ac:dyDescent="0.2">
      <c r="A109" s="28" t="s">
        <v>51</v>
      </c>
      <c r="E109" s="29" t="s">
        <v>46</v>
      </c>
    </row>
    <row r="110" spans="1:16" x14ac:dyDescent="0.2">
      <c r="A110" t="s">
        <v>53</v>
      </c>
      <c r="E110" s="27" t="s">
        <v>46</v>
      </c>
    </row>
    <row r="111" spans="1:16" ht="25.5" x14ac:dyDescent="0.2">
      <c r="A111" s="17" t="s">
        <v>44</v>
      </c>
      <c r="B111" s="21" t="s">
        <v>122</v>
      </c>
      <c r="C111" s="21" t="s">
        <v>581</v>
      </c>
      <c r="D111" s="17" t="s">
        <v>46</v>
      </c>
      <c r="E111" s="22" t="s">
        <v>582</v>
      </c>
      <c r="F111" s="23" t="s">
        <v>57</v>
      </c>
      <c r="G111" s="24">
        <v>2</v>
      </c>
      <c r="H111" s="25"/>
      <c r="I111" s="25">
        <f>ROUND(ROUND(H111,2)*ROUND(G111,3),2)</f>
        <v>0</v>
      </c>
      <c r="O111">
        <f>(I111*21)/100</f>
        <v>0</v>
      </c>
      <c r="P111" t="s">
        <v>22</v>
      </c>
    </row>
    <row r="112" spans="1:16" x14ac:dyDescent="0.2">
      <c r="A112" s="26" t="s">
        <v>49</v>
      </c>
      <c r="E112" s="27" t="s">
        <v>46</v>
      </c>
    </row>
    <row r="113" spans="1:16" x14ac:dyDescent="0.2">
      <c r="A113" s="28" t="s">
        <v>51</v>
      </c>
      <c r="E113" s="29" t="s">
        <v>46</v>
      </c>
    </row>
    <row r="114" spans="1:16" x14ac:dyDescent="0.2">
      <c r="A114" t="s">
        <v>53</v>
      </c>
      <c r="E114" s="27" t="s">
        <v>46</v>
      </c>
    </row>
    <row r="115" spans="1:16" ht="25.5" x14ac:dyDescent="0.2">
      <c r="A115" s="17" t="s">
        <v>44</v>
      </c>
      <c r="B115" s="21" t="s">
        <v>125</v>
      </c>
      <c r="C115" s="21" t="s">
        <v>583</v>
      </c>
      <c r="D115" s="17" t="s">
        <v>46</v>
      </c>
      <c r="E115" s="22" t="s">
        <v>584</v>
      </c>
      <c r="F115" s="23" t="s">
        <v>57</v>
      </c>
      <c r="G115" s="24">
        <v>2</v>
      </c>
      <c r="H115" s="25"/>
      <c r="I115" s="25">
        <f>ROUND(ROUND(H115,2)*ROUND(G115,3),2)</f>
        <v>0</v>
      </c>
      <c r="O115">
        <f>(I115*21)/100</f>
        <v>0</v>
      </c>
      <c r="P115" t="s">
        <v>22</v>
      </c>
    </row>
    <row r="116" spans="1:16" x14ac:dyDescent="0.2">
      <c r="A116" s="26" t="s">
        <v>49</v>
      </c>
      <c r="E116" s="27" t="s">
        <v>46</v>
      </c>
    </row>
    <row r="117" spans="1:16" x14ac:dyDescent="0.2">
      <c r="A117" s="28" t="s">
        <v>51</v>
      </c>
      <c r="E117" s="29" t="s">
        <v>46</v>
      </c>
    </row>
    <row r="118" spans="1:16" x14ac:dyDescent="0.2">
      <c r="A118" t="s">
        <v>53</v>
      </c>
      <c r="E118" s="27" t="s">
        <v>46</v>
      </c>
    </row>
    <row r="119" spans="1:16" ht="25.5" x14ac:dyDescent="0.2">
      <c r="A119" s="17" t="s">
        <v>44</v>
      </c>
      <c r="B119" s="21" t="s">
        <v>128</v>
      </c>
      <c r="C119" s="21" t="s">
        <v>585</v>
      </c>
      <c r="D119" s="17" t="s">
        <v>46</v>
      </c>
      <c r="E119" s="22" t="s">
        <v>586</v>
      </c>
      <c r="F119" s="23" t="s">
        <v>57</v>
      </c>
      <c r="G119" s="24">
        <v>1</v>
      </c>
      <c r="H119" s="25"/>
      <c r="I119" s="25">
        <f>ROUND(ROUND(H119,2)*ROUND(G119,3),2)</f>
        <v>0</v>
      </c>
      <c r="O119">
        <f>(I119*21)/100</f>
        <v>0</v>
      </c>
      <c r="P119" t="s">
        <v>22</v>
      </c>
    </row>
    <row r="120" spans="1:16" x14ac:dyDescent="0.2">
      <c r="A120" s="26" t="s">
        <v>49</v>
      </c>
      <c r="E120" s="27" t="s">
        <v>46</v>
      </c>
    </row>
    <row r="121" spans="1:16" x14ac:dyDescent="0.2">
      <c r="A121" s="28" t="s">
        <v>51</v>
      </c>
      <c r="E121" s="29" t="s">
        <v>46</v>
      </c>
    </row>
    <row r="122" spans="1:16" x14ac:dyDescent="0.2">
      <c r="A122" t="s">
        <v>53</v>
      </c>
      <c r="E122" s="27" t="s">
        <v>46</v>
      </c>
    </row>
    <row r="123" spans="1:16" ht="25.5" x14ac:dyDescent="0.2">
      <c r="A123" s="17" t="s">
        <v>44</v>
      </c>
      <c r="B123" s="21" t="s">
        <v>132</v>
      </c>
      <c r="C123" s="21" t="s">
        <v>587</v>
      </c>
      <c r="D123" s="17" t="s">
        <v>46</v>
      </c>
      <c r="E123" s="22" t="s">
        <v>588</v>
      </c>
      <c r="F123" s="23" t="s">
        <v>57</v>
      </c>
      <c r="G123" s="24">
        <v>1</v>
      </c>
      <c r="H123" s="25"/>
      <c r="I123" s="25">
        <f>ROUND(ROUND(H123,2)*ROUND(G123,3),2)</f>
        <v>0</v>
      </c>
      <c r="O123">
        <f>(I123*21)/100</f>
        <v>0</v>
      </c>
      <c r="P123" t="s">
        <v>22</v>
      </c>
    </row>
    <row r="124" spans="1:16" x14ac:dyDescent="0.2">
      <c r="A124" s="26" t="s">
        <v>49</v>
      </c>
      <c r="E124" s="27" t="s">
        <v>46</v>
      </c>
    </row>
    <row r="125" spans="1:16" x14ac:dyDescent="0.2">
      <c r="A125" s="28" t="s">
        <v>51</v>
      </c>
      <c r="E125" s="29" t="s">
        <v>46</v>
      </c>
    </row>
    <row r="126" spans="1:16" x14ac:dyDescent="0.2">
      <c r="A126" t="s">
        <v>53</v>
      </c>
      <c r="E126" s="27" t="s">
        <v>46</v>
      </c>
    </row>
    <row r="127" spans="1:16" x14ac:dyDescent="0.2">
      <c r="A127" s="17" t="s">
        <v>44</v>
      </c>
      <c r="B127" s="21" t="s">
        <v>138</v>
      </c>
      <c r="C127" s="21" t="s">
        <v>589</v>
      </c>
      <c r="D127" s="17" t="s">
        <v>46</v>
      </c>
      <c r="E127" s="22" t="s">
        <v>590</v>
      </c>
      <c r="F127" s="23" t="s">
        <v>57</v>
      </c>
      <c r="G127" s="24">
        <v>4</v>
      </c>
      <c r="H127" s="25"/>
      <c r="I127" s="25">
        <f>ROUND(ROUND(H127,2)*ROUND(G127,3),2)</f>
        <v>0</v>
      </c>
      <c r="O127">
        <f>(I127*21)/100</f>
        <v>0</v>
      </c>
      <c r="P127" t="s">
        <v>22</v>
      </c>
    </row>
    <row r="128" spans="1:16" x14ac:dyDescent="0.2">
      <c r="A128" s="26" t="s">
        <v>49</v>
      </c>
      <c r="E128" s="27" t="s">
        <v>46</v>
      </c>
    </row>
    <row r="129" spans="1:18" x14ac:dyDescent="0.2">
      <c r="A129" s="28" t="s">
        <v>51</v>
      </c>
      <c r="E129" s="29" t="s">
        <v>46</v>
      </c>
    </row>
    <row r="130" spans="1:18" x14ac:dyDescent="0.2">
      <c r="A130" t="s">
        <v>53</v>
      </c>
      <c r="E130" s="27" t="s">
        <v>46</v>
      </c>
    </row>
    <row r="131" spans="1:18" x14ac:dyDescent="0.2">
      <c r="A131" s="17" t="s">
        <v>44</v>
      </c>
      <c r="B131" s="21" t="s">
        <v>141</v>
      </c>
      <c r="C131" s="21" t="s">
        <v>591</v>
      </c>
      <c r="D131" s="17" t="s">
        <v>46</v>
      </c>
      <c r="E131" s="22" t="s">
        <v>592</v>
      </c>
      <c r="F131" s="23" t="s">
        <v>57</v>
      </c>
      <c r="G131" s="24">
        <v>4</v>
      </c>
      <c r="H131" s="25"/>
      <c r="I131" s="25">
        <f>ROUND(ROUND(H131,2)*ROUND(G131,3),2)</f>
        <v>0</v>
      </c>
      <c r="O131">
        <f>(I131*21)/100</f>
        <v>0</v>
      </c>
      <c r="P131" t="s">
        <v>22</v>
      </c>
    </row>
    <row r="132" spans="1:18" x14ac:dyDescent="0.2">
      <c r="A132" s="26" t="s">
        <v>49</v>
      </c>
      <c r="E132" s="27" t="s">
        <v>46</v>
      </c>
    </row>
    <row r="133" spans="1:18" x14ac:dyDescent="0.2">
      <c r="A133" s="28" t="s">
        <v>51</v>
      </c>
      <c r="E133" s="29" t="s">
        <v>46</v>
      </c>
    </row>
    <row r="134" spans="1:18" x14ac:dyDescent="0.2">
      <c r="A134" t="s">
        <v>53</v>
      </c>
      <c r="E134" s="27" t="s">
        <v>46</v>
      </c>
    </row>
    <row r="135" spans="1:18" x14ac:dyDescent="0.2">
      <c r="A135" s="17" t="s">
        <v>44</v>
      </c>
      <c r="B135" s="21" t="s">
        <v>144</v>
      </c>
      <c r="C135" s="21" t="s">
        <v>593</v>
      </c>
      <c r="D135" s="17" t="s">
        <v>46</v>
      </c>
      <c r="E135" s="22" t="s">
        <v>594</v>
      </c>
      <c r="F135" s="23" t="s">
        <v>57</v>
      </c>
      <c r="G135" s="24">
        <v>1</v>
      </c>
      <c r="H135" s="25"/>
      <c r="I135" s="25">
        <f>ROUND(ROUND(H135,2)*ROUND(G135,3),2)</f>
        <v>0</v>
      </c>
      <c r="O135">
        <f>(I135*21)/100</f>
        <v>0</v>
      </c>
      <c r="P135" t="s">
        <v>22</v>
      </c>
    </row>
    <row r="136" spans="1:18" x14ac:dyDescent="0.2">
      <c r="A136" s="26" t="s">
        <v>49</v>
      </c>
      <c r="E136" s="27" t="s">
        <v>46</v>
      </c>
    </row>
    <row r="137" spans="1:18" x14ac:dyDescent="0.2">
      <c r="A137" s="28" t="s">
        <v>51</v>
      </c>
      <c r="E137" s="29" t="s">
        <v>46</v>
      </c>
    </row>
    <row r="138" spans="1:18" x14ac:dyDescent="0.2">
      <c r="A138" t="s">
        <v>53</v>
      </c>
      <c r="E138" s="27" t="s">
        <v>46</v>
      </c>
    </row>
    <row r="139" spans="1:18" x14ac:dyDescent="0.2">
      <c r="A139" s="17" t="s">
        <v>44</v>
      </c>
      <c r="B139" s="21" t="s">
        <v>147</v>
      </c>
      <c r="C139" s="21" t="s">
        <v>595</v>
      </c>
      <c r="D139" s="17" t="s">
        <v>46</v>
      </c>
      <c r="E139" s="22" t="s">
        <v>596</v>
      </c>
      <c r="F139" s="23" t="s">
        <v>57</v>
      </c>
      <c r="G139" s="24">
        <v>1</v>
      </c>
      <c r="H139" s="25"/>
      <c r="I139" s="25">
        <f>ROUND(ROUND(H139,2)*ROUND(G139,3),2)</f>
        <v>0</v>
      </c>
      <c r="O139">
        <f>(I139*21)/100</f>
        <v>0</v>
      </c>
      <c r="P139" t="s">
        <v>22</v>
      </c>
    </row>
    <row r="140" spans="1:18" x14ac:dyDescent="0.2">
      <c r="A140" s="26" t="s">
        <v>49</v>
      </c>
      <c r="E140" s="27" t="s">
        <v>46</v>
      </c>
    </row>
    <row r="141" spans="1:18" x14ac:dyDescent="0.2">
      <c r="A141" s="28" t="s">
        <v>51</v>
      </c>
      <c r="E141" s="29" t="s">
        <v>46</v>
      </c>
    </row>
    <row r="142" spans="1:18" x14ac:dyDescent="0.2">
      <c r="A142" t="s">
        <v>53</v>
      </c>
      <c r="E142" s="27" t="s">
        <v>46</v>
      </c>
    </row>
    <row r="143" spans="1:18" ht="12.75" customHeight="1" x14ac:dyDescent="0.2">
      <c r="A143" s="5" t="s">
        <v>42</v>
      </c>
      <c r="B143" s="5"/>
      <c r="C143" s="31" t="s">
        <v>32</v>
      </c>
      <c r="D143" s="5"/>
      <c r="E143" s="19" t="s">
        <v>597</v>
      </c>
      <c r="F143" s="5"/>
      <c r="G143" s="5"/>
      <c r="H143" s="5"/>
      <c r="I143" s="32">
        <f>0+Q143</f>
        <v>0</v>
      </c>
      <c r="O143">
        <f>0+R143</f>
        <v>0</v>
      </c>
      <c r="Q143">
        <f>0+I144+I148+I152+I156+I160+I164+I168+I172+I176+I180</f>
        <v>0</v>
      </c>
      <c r="R143">
        <f>0+O144+O148+O152+O156+O160+O164+O168+O172+O176+O180</f>
        <v>0</v>
      </c>
    </row>
    <row r="144" spans="1:18" x14ac:dyDescent="0.2">
      <c r="A144" s="17" t="s">
        <v>44</v>
      </c>
      <c r="B144" s="21" t="s">
        <v>240</v>
      </c>
      <c r="C144" s="21" t="s">
        <v>598</v>
      </c>
      <c r="D144" s="17" t="s">
        <v>46</v>
      </c>
      <c r="E144" s="22" t="s">
        <v>599</v>
      </c>
      <c r="F144" s="23" t="s">
        <v>57</v>
      </c>
      <c r="G144" s="24">
        <v>1</v>
      </c>
      <c r="H144" s="25"/>
      <c r="I144" s="25">
        <f>ROUND(ROUND(H144,2)*ROUND(G144,3),2)</f>
        <v>0</v>
      </c>
      <c r="O144">
        <f>(I144*21)/100</f>
        <v>0</v>
      </c>
      <c r="P144" t="s">
        <v>22</v>
      </c>
    </row>
    <row r="145" spans="1:16" x14ac:dyDescent="0.2">
      <c r="A145" s="26" t="s">
        <v>49</v>
      </c>
      <c r="E145" s="27" t="s">
        <v>46</v>
      </c>
    </row>
    <row r="146" spans="1:16" x14ac:dyDescent="0.2">
      <c r="A146" s="28" t="s">
        <v>51</v>
      </c>
      <c r="E146" s="29" t="s">
        <v>46</v>
      </c>
    </row>
    <row r="147" spans="1:16" x14ac:dyDescent="0.2">
      <c r="A147" t="s">
        <v>53</v>
      </c>
      <c r="E147" s="27" t="s">
        <v>46</v>
      </c>
    </row>
    <row r="148" spans="1:16" x14ac:dyDescent="0.2">
      <c r="A148" s="17" t="s">
        <v>44</v>
      </c>
      <c r="B148" s="21" t="s">
        <v>241</v>
      </c>
      <c r="C148" s="21" t="s">
        <v>600</v>
      </c>
      <c r="D148" s="17" t="s">
        <v>46</v>
      </c>
      <c r="E148" s="22" t="s">
        <v>601</v>
      </c>
      <c r="F148" s="23" t="s">
        <v>57</v>
      </c>
      <c r="G148" s="24">
        <v>1</v>
      </c>
      <c r="H148" s="25"/>
      <c r="I148" s="25">
        <f>ROUND(ROUND(H148,2)*ROUND(G148,3),2)</f>
        <v>0</v>
      </c>
      <c r="O148">
        <f>(I148*21)/100</f>
        <v>0</v>
      </c>
      <c r="P148" t="s">
        <v>22</v>
      </c>
    </row>
    <row r="149" spans="1:16" x14ac:dyDescent="0.2">
      <c r="A149" s="26" t="s">
        <v>49</v>
      </c>
      <c r="E149" s="27" t="s">
        <v>46</v>
      </c>
    </row>
    <row r="150" spans="1:16" x14ac:dyDescent="0.2">
      <c r="A150" s="28" t="s">
        <v>51</v>
      </c>
      <c r="E150" s="29" t="s">
        <v>46</v>
      </c>
    </row>
    <row r="151" spans="1:16" x14ac:dyDescent="0.2">
      <c r="A151" t="s">
        <v>53</v>
      </c>
      <c r="E151" s="27" t="s">
        <v>46</v>
      </c>
    </row>
    <row r="152" spans="1:16" ht="25.5" x14ac:dyDescent="0.2">
      <c r="A152" s="17" t="s">
        <v>44</v>
      </c>
      <c r="B152" s="21" t="s">
        <v>242</v>
      </c>
      <c r="C152" s="21" t="s">
        <v>602</v>
      </c>
      <c r="D152" s="17" t="s">
        <v>46</v>
      </c>
      <c r="E152" s="22" t="s">
        <v>603</v>
      </c>
      <c r="F152" s="23" t="s">
        <v>57</v>
      </c>
      <c r="G152" s="24">
        <v>10</v>
      </c>
      <c r="H152" s="25"/>
      <c r="I152" s="25">
        <f>ROUND(ROUND(H152,2)*ROUND(G152,3),2)</f>
        <v>0</v>
      </c>
      <c r="O152">
        <f>(I152*21)/100</f>
        <v>0</v>
      </c>
      <c r="P152" t="s">
        <v>22</v>
      </c>
    </row>
    <row r="153" spans="1:16" x14ac:dyDescent="0.2">
      <c r="A153" s="26" t="s">
        <v>49</v>
      </c>
      <c r="E153" s="27" t="s">
        <v>46</v>
      </c>
    </row>
    <row r="154" spans="1:16" x14ac:dyDescent="0.2">
      <c r="A154" s="28" t="s">
        <v>51</v>
      </c>
      <c r="E154" s="29" t="s">
        <v>46</v>
      </c>
    </row>
    <row r="155" spans="1:16" x14ac:dyDescent="0.2">
      <c r="A155" t="s">
        <v>53</v>
      </c>
      <c r="E155" s="27" t="s">
        <v>46</v>
      </c>
    </row>
    <row r="156" spans="1:16" x14ac:dyDescent="0.2">
      <c r="A156" s="17" t="s">
        <v>44</v>
      </c>
      <c r="B156" s="21" t="s">
        <v>247</v>
      </c>
      <c r="C156" s="21" t="s">
        <v>604</v>
      </c>
      <c r="D156" s="17" t="s">
        <v>46</v>
      </c>
      <c r="E156" s="22" t="s">
        <v>605</v>
      </c>
      <c r="F156" s="23" t="s">
        <v>48</v>
      </c>
      <c r="G156" s="24">
        <v>120</v>
      </c>
      <c r="H156" s="25"/>
      <c r="I156" s="25">
        <f>ROUND(ROUND(H156,2)*ROUND(G156,3),2)</f>
        <v>0</v>
      </c>
      <c r="O156">
        <f>(I156*21)/100</f>
        <v>0</v>
      </c>
      <c r="P156" t="s">
        <v>22</v>
      </c>
    </row>
    <row r="157" spans="1:16" x14ac:dyDescent="0.2">
      <c r="A157" s="26" t="s">
        <v>49</v>
      </c>
      <c r="E157" s="27" t="s">
        <v>46</v>
      </c>
    </row>
    <row r="158" spans="1:16" x14ac:dyDescent="0.2">
      <c r="A158" s="28" t="s">
        <v>51</v>
      </c>
      <c r="E158" s="29" t="s">
        <v>46</v>
      </c>
    </row>
    <row r="159" spans="1:16" x14ac:dyDescent="0.2">
      <c r="A159" t="s">
        <v>53</v>
      </c>
      <c r="E159" s="27" t="s">
        <v>46</v>
      </c>
    </row>
    <row r="160" spans="1:16" x14ac:dyDescent="0.2">
      <c r="A160" s="17" t="s">
        <v>44</v>
      </c>
      <c r="B160" s="21" t="s">
        <v>250</v>
      </c>
      <c r="C160" s="21" t="s">
        <v>606</v>
      </c>
      <c r="D160" s="17" t="s">
        <v>46</v>
      </c>
      <c r="E160" s="22" t="s">
        <v>607</v>
      </c>
      <c r="F160" s="23" t="s">
        <v>48</v>
      </c>
      <c r="G160" s="24">
        <v>20</v>
      </c>
      <c r="H160" s="25"/>
      <c r="I160" s="25">
        <f>ROUND(ROUND(H160,2)*ROUND(G160,3),2)</f>
        <v>0</v>
      </c>
      <c r="O160">
        <f>(I160*21)/100</f>
        <v>0</v>
      </c>
      <c r="P160" t="s">
        <v>22</v>
      </c>
    </row>
    <row r="161" spans="1:16" x14ac:dyDescent="0.2">
      <c r="A161" s="26" t="s">
        <v>49</v>
      </c>
      <c r="E161" s="27" t="s">
        <v>46</v>
      </c>
    </row>
    <row r="162" spans="1:16" x14ac:dyDescent="0.2">
      <c r="A162" s="28" t="s">
        <v>51</v>
      </c>
      <c r="E162" s="29" t="s">
        <v>46</v>
      </c>
    </row>
    <row r="163" spans="1:16" x14ac:dyDescent="0.2">
      <c r="A163" t="s">
        <v>53</v>
      </c>
      <c r="E163" s="27" t="s">
        <v>46</v>
      </c>
    </row>
    <row r="164" spans="1:16" x14ac:dyDescent="0.2">
      <c r="A164" s="17" t="s">
        <v>44</v>
      </c>
      <c r="B164" s="21" t="s">
        <v>253</v>
      </c>
      <c r="C164" s="21" t="s">
        <v>608</v>
      </c>
      <c r="D164" s="17" t="s">
        <v>46</v>
      </c>
      <c r="E164" s="22" t="s">
        <v>609</v>
      </c>
      <c r="F164" s="23" t="s">
        <v>57</v>
      </c>
      <c r="G164" s="24">
        <v>32</v>
      </c>
      <c r="H164" s="25"/>
      <c r="I164" s="25">
        <f>ROUND(ROUND(H164,2)*ROUND(G164,3),2)</f>
        <v>0</v>
      </c>
      <c r="O164">
        <f>(I164*21)/100</f>
        <v>0</v>
      </c>
      <c r="P164" t="s">
        <v>22</v>
      </c>
    </row>
    <row r="165" spans="1:16" x14ac:dyDescent="0.2">
      <c r="A165" s="26" t="s">
        <v>49</v>
      </c>
      <c r="E165" s="27" t="s">
        <v>46</v>
      </c>
    </row>
    <row r="166" spans="1:16" x14ac:dyDescent="0.2">
      <c r="A166" s="28" t="s">
        <v>51</v>
      </c>
      <c r="E166" s="29" t="s">
        <v>46</v>
      </c>
    </row>
    <row r="167" spans="1:16" x14ac:dyDescent="0.2">
      <c r="A167" t="s">
        <v>53</v>
      </c>
      <c r="E167" s="27" t="s">
        <v>46</v>
      </c>
    </row>
    <row r="168" spans="1:16" x14ac:dyDescent="0.2">
      <c r="A168" s="17" t="s">
        <v>44</v>
      </c>
      <c r="B168" s="21" t="s">
        <v>256</v>
      </c>
      <c r="C168" s="21" t="s">
        <v>610</v>
      </c>
      <c r="D168" s="17" t="s">
        <v>46</v>
      </c>
      <c r="E168" s="22" t="s">
        <v>611</v>
      </c>
      <c r="F168" s="23" t="s">
        <v>57</v>
      </c>
      <c r="G168" s="24">
        <v>2</v>
      </c>
      <c r="H168" s="25"/>
      <c r="I168" s="25">
        <f>ROUND(ROUND(H168,2)*ROUND(G168,3),2)</f>
        <v>0</v>
      </c>
      <c r="O168">
        <f>(I168*21)/100</f>
        <v>0</v>
      </c>
      <c r="P168" t="s">
        <v>22</v>
      </c>
    </row>
    <row r="169" spans="1:16" x14ac:dyDescent="0.2">
      <c r="A169" s="26" t="s">
        <v>49</v>
      </c>
      <c r="E169" s="27" t="s">
        <v>46</v>
      </c>
    </row>
    <row r="170" spans="1:16" x14ac:dyDescent="0.2">
      <c r="A170" s="28" t="s">
        <v>51</v>
      </c>
      <c r="E170" s="29" t="s">
        <v>46</v>
      </c>
    </row>
    <row r="171" spans="1:16" x14ac:dyDescent="0.2">
      <c r="A171" t="s">
        <v>53</v>
      </c>
      <c r="E171" s="27" t="s">
        <v>46</v>
      </c>
    </row>
    <row r="172" spans="1:16" ht="25.5" x14ac:dyDescent="0.2">
      <c r="A172" s="17" t="s">
        <v>44</v>
      </c>
      <c r="B172" s="21" t="s">
        <v>260</v>
      </c>
      <c r="C172" s="21" t="s">
        <v>612</v>
      </c>
      <c r="D172" s="17" t="s">
        <v>46</v>
      </c>
      <c r="E172" s="22" t="s">
        <v>613</v>
      </c>
      <c r="F172" s="23" t="s">
        <v>57</v>
      </c>
      <c r="G172" s="24">
        <v>1</v>
      </c>
      <c r="H172" s="25"/>
      <c r="I172" s="25">
        <f>ROUND(ROUND(H172,2)*ROUND(G172,3),2)</f>
        <v>0</v>
      </c>
      <c r="O172">
        <f>(I172*21)/100</f>
        <v>0</v>
      </c>
      <c r="P172" t="s">
        <v>22</v>
      </c>
    </row>
    <row r="173" spans="1:16" x14ac:dyDescent="0.2">
      <c r="A173" s="26" t="s">
        <v>49</v>
      </c>
      <c r="E173" s="27" t="s">
        <v>46</v>
      </c>
    </row>
    <row r="174" spans="1:16" x14ac:dyDescent="0.2">
      <c r="A174" s="28" t="s">
        <v>51</v>
      </c>
      <c r="E174" s="29" t="s">
        <v>46</v>
      </c>
    </row>
    <row r="175" spans="1:16" x14ac:dyDescent="0.2">
      <c r="A175" t="s">
        <v>53</v>
      </c>
      <c r="E175" s="27" t="s">
        <v>46</v>
      </c>
    </row>
    <row r="176" spans="1:16" x14ac:dyDescent="0.2">
      <c r="A176" s="17" t="s">
        <v>44</v>
      </c>
      <c r="B176" s="21" t="s">
        <v>263</v>
      </c>
      <c r="C176" s="21" t="s">
        <v>614</v>
      </c>
      <c r="D176" s="17" t="s">
        <v>46</v>
      </c>
      <c r="E176" s="22" t="s">
        <v>615</v>
      </c>
      <c r="F176" s="23" t="s">
        <v>48</v>
      </c>
      <c r="G176" s="24">
        <v>120</v>
      </c>
      <c r="H176" s="25"/>
      <c r="I176" s="25">
        <f>ROUND(ROUND(H176,2)*ROUND(G176,3),2)</f>
        <v>0</v>
      </c>
      <c r="O176">
        <f>(I176*21)/100</f>
        <v>0</v>
      </c>
      <c r="P176" t="s">
        <v>22</v>
      </c>
    </row>
    <row r="177" spans="1:18" x14ac:dyDescent="0.2">
      <c r="A177" s="26" t="s">
        <v>49</v>
      </c>
      <c r="E177" s="27" t="s">
        <v>46</v>
      </c>
    </row>
    <row r="178" spans="1:18" x14ac:dyDescent="0.2">
      <c r="A178" s="28" t="s">
        <v>51</v>
      </c>
      <c r="E178" s="29" t="s">
        <v>46</v>
      </c>
    </row>
    <row r="179" spans="1:18" x14ac:dyDescent="0.2">
      <c r="A179" t="s">
        <v>53</v>
      </c>
      <c r="E179" s="27" t="s">
        <v>46</v>
      </c>
    </row>
    <row r="180" spans="1:18" x14ac:dyDescent="0.2">
      <c r="A180" s="17" t="s">
        <v>44</v>
      </c>
      <c r="B180" s="21" t="s">
        <v>267</v>
      </c>
      <c r="C180" s="21" t="s">
        <v>616</v>
      </c>
      <c r="D180" s="17" t="s">
        <v>46</v>
      </c>
      <c r="E180" s="22" t="s">
        <v>79</v>
      </c>
      <c r="F180" s="23" t="s">
        <v>57</v>
      </c>
      <c r="G180" s="24">
        <v>2</v>
      </c>
      <c r="H180" s="25"/>
      <c r="I180" s="25">
        <f>ROUND(ROUND(H180,2)*ROUND(G180,3),2)</f>
        <v>0</v>
      </c>
      <c r="O180">
        <f>(I180*21)/100</f>
        <v>0</v>
      </c>
      <c r="P180" t="s">
        <v>22</v>
      </c>
    </row>
    <row r="181" spans="1:18" x14ac:dyDescent="0.2">
      <c r="A181" s="26" t="s">
        <v>49</v>
      </c>
      <c r="E181" s="27" t="s">
        <v>46</v>
      </c>
    </row>
    <row r="182" spans="1:18" x14ac:dyDescent="0.2">
      <c r="A182" s="28" t="s">
        <v>51</v>
      </c>
      <c r="E182" s="29" t="s">
        <v>46</v>
      </c>
    </row>
    <row r="183" spans="1:18" x14ac:dyDescent="0.2">
      <c r="A183" t="s">
        <v>53</v>
      </c>
      <c r="E183" s="27" t="s">
        <v>46</v>
      </c>
    </row>
    <row r="184" spans="1:18" ht="12.75" customHeight="1" x14ac:dyDescent="0.2">
      <c r="A184" s="5" t="s">
        <v>42</v>
      </c>
      <c r="B184" s="5"/>
      <c r="C184" s="31" t="s">
        <v>34</v>
      </c>
      <c r="D184" s="5"/>
      <c r="E184" s="19" t="s">
        <v>617</v>
      </c>
      <c r="F184" s="5"/>
      <c r="G184" s="5"/>
      <c r="H184" s="5"/>
      <c r="I184" s="32">
        <f>0+Q184</f>
        <v>0</v>
      </c>
      <c r="O184">
        <f>0+R184</f>
        <v>0</v>
      </c>
      <c r="Q184">
        <f>0+I185+I189+I193+I197+I201+I205+I209+I213+I217+I221+I225+I229+I233+I237</f>
        <v>0</v>
      </c>
      <c r="R184">
        <f>0+O185+O189+O193+O197+O201+O205+O209+O213+O217+O221+O225+O229+O233+O237</f>
        <v>0</v>
      </c>
    </row>
    <row r="185" spans="1:18" x14ac:dyDescent="0.2">
      <c r="A185" s="17" t="s">
        <v>44</v>
      </c>
      <c r="B185" s="21" t="s">
        <v>270</v>
      </c>
      <c r="C185" s="21" t="s">
        <v>618</v>
      </c>
      <c r="D185" s="17" t="s">
        <v>46</v>
      </c>
      <c r="E185" s="22" t="s">
        <v>619</v>
      </c>
      <c r="F185" s="23" t="s">
        <v>481</v>
      </c>
      <c r="G185" s="24">
        <v>3.4</v>
      </c>
      <c r="H185" s="25"/>
      <c r="I185" s="25">
        <f>ROUND(ROUND(H185,2)*ROUND(G185,3),2)</f>
        <v>0</v>
      </c>
      <c r="O185">
        <f>(I185*21)/100</f>
        <v>0</v>
      </c>
      <c r="P185" t="s">
        <v>22</v>
      </c>
    </row>
    <row r="186" spans="1:18" x14ac:dyDescent="0.2">
      <c r="A186" s="26" t="s">
        <v>49</v>
      </c>
      <c r="E186" s="27" t="s">
        <v>46</v>
      </c>
    </row>
    <row r="187" spans="1:18" x14ac:dyDescent="0.2">
      <c r="A187" s="28" t="s">
        <v>51</v>
      </c>
      <c r="E187" s="29" t="s">
        <v>46</v>
      </c>
    </row>
    <row r="188" spans="1:18" x14ac:dyDescent="0.2">
      <c r="A188" t="s">
        <v>53</v>
      </c>
      <c r="E188" s="27" t="s">
        <v>46</v>
      </c>
    </row>
    <row r="189" spans="1:18" x14ac:dyDescent="0.2">
      <c r="A189" s="17" t="s">
        <v>44</v>
      </c>
      <c r="B189" s="21" t="s">
        <v>273</v>
      </c>
      <c r="C189" s="21" t="s">
        <v>620</v>
      </c>
      <c r="D189" s="17" t="s">
        <v>46</v>
      </c>
      <c r="E189" s="22" t="s">
        <v>621</v>
      </c>
      <c r="F189" s="23" t="s">
        <v>481</v>
      </c>
      <c r="G189" s="24">
        <v>2</v>
      </c>
      <c r="H189" s="25"/>
      <c r="I189" s="25">
        <f>ROUND(ROUND(H189,2)*ROUND(G189,3),2)</f>
        <v>0</v>
      </c>
      <c r="O189">
        <f>(I189*21)/100</f>
        <v>0</v>
      </c>
      <c r="P189" t="s">
        <v>22</v>
      </c>
    </row>
    <row r="190" spans="1:18" x14ac:dyDescent="0.2">
      <c r="A190" s="26" t="s">
        <v>49</v>
      </c>
      <c r="E190" s="27" t="s">
        <v>46</v>
      </c>
    </row>
    <row r="191" spans="1:18" x14ac:dyDescent="0.2">
      <c r="A191" s="28" t="s">
        <v>51</v>
      </c>
      <c r="E191" s="29" t="s">
        <v>46</v>
      </c>
    </row>
    <row r="192" spans="1:18" x14ac:dyDescent="0.2">
      <c r="A192" t="s">
        <v>53</v>
      </c>
      <c r="E192" s="27" t="s">
        <v>46</v>
      </c>
    </row>
    <row r="193" spans="1:16" x14ac:dyDescent="0.2">
      <c r="A193" s="17" t="s">
        <v>44</v>
      </c>
      <c r="B193" s="21" t="s">
        <v>276</v>
      </c>
      <c r="C193" s="21" t="s">
        <v>622</v>
      </c>
      <c r="D193" s="17" t="s">
        <v>46</v>
      </c>
      <c r="E193" s="22" t="s">
        <v>623</v>
      </c>
      <c r="F193" s="23" t="s">
        <v>57</v>
      </c>
      <c r="G193" s="24">
        <v>2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49</v>
      </c>
      <c r="E194" s="27" t="s">
        <v>46</v>
      </c>
    </row>
    <row r="195" spans="1:16" x14ac:dyDescent="0.2">
      <c r="A195" s="28" t="s">
        <v>51</v>
      </c>
      <c r="E195" s="29" t="s">
        <v>46</v>
      </c>
    </row>
    <row r="196" spans="1:16" x14ac:dyDescent="0.2">
      <c r="A196" t="s">
        <v>53</v>
      </c>
      <c r="E196" s="27" t="s">
        <v>46</v>
      </c>
    </row>
    <row r="197" spans="1:16" x14ac:dyDescent="0.2">
      <c r="A197" s="17" t="s">
        <v>44</v>
      </c>
      <c r="B197" s="21" t="s">
        <v>279</v>
      </c>
      <c r="C197" s="21" t="s">
        <v>624</v>
      </c>
      <c r="D197" s="17" t="s">
        <v>46</v>
      </c>
      <c r="E197" s="22" t="s">
        <v>625</v>
      </c>
      <c r="F197" s="23" t="s">
        <v>57</v>
      </c>
      <c r="G197" s="24">
        <v>4</v>
      </c>
      <c r="H197" s="25"/>
      <c r="I197" s="25">
        <f>ROUND(ROUND(H197,2)*ROUND(G197,3),2)</f>
        <v>0</v>
      </c>
      <c r="O197">
        <f>(I197*21)/100</f>
        <v>0</v>
      </c>
      <c r="P197" t="s">
        <v>22</v>
      </c>
    </row>
    <row r="198" spans="1:16" x14ac:dyDescent="0.2">
      <c r="A198" s="26" t="s">
        <v>49</v>
      </c>
      <c r="E198" s="27" t="s">
        <v>46</v>
      </c>
    </row>
    <row r="199" spans="1:16" x14ac:dyDescent="0.2">
      <c r="A199" s="28" t="s">
        <v>51</v>
      </c>
      <c r="E199" s="29" t="s">
        <v>46</v>
      </c>
    </row>
    <row r="200" spans="1:16" x14ac:dyDescent="0.2">
      <c r="A200" t="s">
        <v>53</v>
      </c>
      <c r="E200" s="27" t="s">
        <v>46</v>
      </c>
    </row>
    <row r="201" spans="1:16" x14ac:dyDescent="0.2">
      <c r="A201" s="17" t="s">
        <v>44</v>
      </c>
      <c r="B201" s="21" t="s">
        <v>282</v>
      </c>
      <c r="C201" s="21" t="s">
        <v>626</v>
      </c>
      <c r="D201" s="17" t="s">
        <v>46</v>
      </c>
      <c r="E201" s="22" t="s">
        <v>627</v>
      </c>
      <c r="F201" s="23" t="s">
        <v>57</v>
      </c>
      <c r="G201" s="24">
        <v>2</v>
      </c>
      <c r="H201" s="25"/>
      <c r="I201" s="25">
        <f>ROUND(ROUND(H201,2)*ROUND(G201,3),2)</f>
        <v>0</v>
      </c>
      <c r="O201">
        <f>(I201*21)/100</f>
        <v>0</v>
      </c>
      <c r="P201" t="s">
        <v>22</v>
      </c>
    </row>
    <row r="202" spans="1:16" x14ac:dyDescent="0.2">
      <c r="A202" s="26" t="s">
        <v>49</v>
      </c>
      <c r="E202" s="27" t="s">
        <v>46</v>
      </c>
    </row>
    <row r="203" spans="1:16" x14ac:dyDescent="0.2">
      <c r="A203" s="28" t="s">
        <v>51</v>
      </c>
      <c r="E203" s="29" t="s">
        <v>46</v>
      </c>
    </row>
    <row r="204" spans="1:16" x14ac:dyDescent="0.2">
      <c r="A204" t="s">
        <v>53</v>
      </c>
      <c r="E204" s="27" t="s">
        <v>46</v>
      </c>
    </row>
    <row r="205" spans="1:16" ht="25.5" x14ac:dyDescent="0.2">
      <c r="A205" s="17" t="s">
        <v>44</v>
      </c>
      <c r="B205" s="21" t="s">
        <v>285</v>
      </c>
      <c r="C205" s="21" t="s">
        <v>628</v>
      </c>
      <c r="D205" s="17" t="s">
        <v>46</v>
      </c>
      <c r="E205" s="22" t="s">
        <v>629</v>
      </c>
      <c r="F205" s="23" t="s">
        <v>57</v>
      </c>
      <c r="G205" s="24">
        <v>18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x14ac:dyDescent="0.2">
      <c r="A206" s="26" t="s">
        <v>49</v>
      </c>
      <c r="E206" s="27" t="s">
        <v>46</v>
      </c>
    </row>
    <row r="207" spans="1:16" x14ac:dyDescent="0.2">
      <c r="A207" s="28" t="s">
        <v>51</v>
      </c>
      <c r="E207" s="29" t="s">
        <v>46</v>
      </c>
    </row>
    <row r="208" spans="1:16" x14ac:dyDescent="0.2">
      <c r="A208" t="s">
        <v>53</v>
      </c>
      <c r="E208" s="27" t="s">
        <v>46</v>
      </c>
    </row>
    <row r="209" spans="1:16" ht="25.5" x14ac:dyDescent="0.2">
      <c r="A209" s="17" t="s">
        <v>44</v>
      </c>
      <c r="B209" s="21" t="s">
        <v>288</v>
      </c>
      <c r="C209" s="21" t="s">
        <v>630</v>
      </c>
      <c r="D209" s="17" t="s">
        <v>46</v>
      </c>
      <c r="E209" s="22" t="s">
        <v>631</v>
      </c>
      <c r="F209" s="23" t="s">
        <v>57</v>
      </c>
      <c r="G209" s="24">
        <v>3</v>
      </c>
      <c r="H209" s="25"/>
      <c r="I209" s="25">
        <f>ROUND(ROUND(H209,2)*ROUND(G209,3),2)</f>
        <v>0</v>
      </c>
      <c r="O209">
        <f>(I209*21)/100</f>
        <v>0</v>
      </c>
      <c r="P209" t="s">
        <v>22</v>
      </c>
    </row>
    <row r="210" spans="1:16" x14ac:dyDescent="0.2">
      <c r="A210" s="26" t="s">
        <v>49</v>
      </c>
      <c r="E210" s="27" t="s">
        <v>46</v>
      </c>
    </row>
    <row r="211" spans="1:16" x14ac:dyDescent="0.2">
      <c r="A211" s="28" t="s">
        <v>51</v>
      </c>
      <c r="E211" s="29" t="s">
        <v>46</v>
      </c>
    </row>
    <row r="212" spans="1:16" x14ac:dyDescent="0.2">
      <c r="A212" t="s">
        <v>53</v>
      </c>
      <c r="E212" s="27" t="s">
        <v>46</v>
      </c>
    </row>
    <row r="213" spans="1:16" ht="25.5" x14ac:dyDescent="0.2">
      <c r="A213" s="17" t="s">
        <v>44</v>
      </c>
      <c r="B213" s="21" t="s">
        <v>291</v>
      </c>
      <c r="C213" s="21" t="s">
        <v>632</v>
      </c>
      <c r="D213" s="17" t="s">
        <v>46</v>
      </c>
      <c r="E213" s="22" t="s">
        <v>633</v>
      </c>
      <c r="F213" s="23" t="s">
        <v>57</v>
      </c>
      <c r="G213" s="24">
        <v>8</v>
      </c>
      <c r="H213" s="25"/>
      <c r="I213" s="25">
        <f>ROUND(ROUND(H213,2)*ROUND(G213,3),2)</f>
        <v>0</v>
      </c>
      <c r="O213">
        <f>(I213*21)/100</f>
        <v>0</v>
      </c>
      <c r="P213" t="s">
        <v>22</v>
      </c>
    </row>
    <row r="214" spans="1:16" x14ac:dyDescent="0.2">
      <c r="A214" s="26" t="s">
        <v>49</v>
      </c>
      <c r="E214" s="27" t="s">
        <v>46</v>
      </c>
    </row>
    <row r="215" spans="1:16" x14ac:dyDescent="0.2">
      <c r="A215" s="28" t="s">
        <v>51</v>
      </c>
      <c r="E215" s="29" t="s">
        <v>46</v>
      </c>
    </row>
    <row r="216" spans="1:16" x14ac:dyDescent="0.2">
      <c r="A216" t="s">
        <v>53</v>
      </c>
      <c r="E216" s="27" t="s">
        <v>46</v>
      </c>
    </row>
    <row r="217" spans="1:16" x14ac:dyDescent="0.2">
      <c r="A217" s="17" t="s">
        <v>44</v>
      </c>
      <c r="B217" s="21" t="s">
        <v>295</v>
      </c>
      <c r="C217" s="21" t="s">
        <v>634</v>
      </c>
      <c r="D217" s="17" t="s">
        <v>46</v>
      </c>
      <c r="E217" s="22" t="s">
        <v>635</v>
      </c>
      <c r="F217" s="23" t="s">
        <v>57</v>
      </c>
      <c r="G217" s="24">
        <v>4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49</v>
      </c>
      <c r="E218" s="27" t="s">
        <v>46</v>
      </c>
    </row>
    <row r="219" spans="1:16" x14ac:dyDescent="0.2">
      <c r="A219" s="28" t="s">
        <v>51</v>
      </c>
      <c r="E219" s="29" t="s">
        <v>46</v>
      </c>
    </row>
    <row r="220" spans="1:16" x14ac:dyDescent="0.2">
      <c r="A220" t="s">
        <v>53</v>
      </c>
      <c r="E220" s="27" t="s">
        <v>46</v>
      </c>
    </row>
    <row r="221" spans="1:16" ht="25.5" x14ac:dyDescent="0.2">
      <c r="A221" s="17" t="s">
        <v>44</v>
      </c>
      <c r="B221" s="21" t="s">
        <v>298</v>
      </c>
      <c r="C221" s="21" t="s">
        <v>636</v>
      </c>
      <c r="D221" s="17" t="s">
        <v>46</v>
      </c>
      <c r="E221" s="22" t="s">
        <v>637</v>
      </c>
      <c r="F221" s="23" t="s">
        <v>57</v>
      </c>
      <c r="G221" s="24">
        <v>1</v>
      </c>
      <c r="H221" s="25"/>
      <c r="I221" s="25">
        <f>ROUND(ROUND(H221,2)*ROUND(G221,3),2)</f>
        <v>0</v>
      </c>
      <c r="O221">
        <f>(I221*21)/100</f>
        <v>0</v>
      </c>
      <c r="P221" t="s">
        <v>22</v>
      </c>
    </row>
    <row r="222" spans="1:16" x14ac:dyDescent="0.2">
      <c r="A222" s="26" t="s">
        <v>49</v>
      </c>
      <c r="E222" s="27" t="s">
        <v>46</v>
      </c>
    </row>
    <row r="223" spans="1:16" x14ac:dyDescent="0.2">
      <c r="A223" s="28" t="s">
        <v>51</v>
      </c>
      <c r="E223" s="29" t="s">
        <v>46</v>
      </c>
    </row>
    <row r="224" spans="1:16" x14ac:dyDescent="0.2">
      <c r="A224" t="s">
        <v>53</v>
      </c>
      <c r="E224" s="27" t="s">
        <v>46</v>
      </c>
    </row>
    <row r="225" spans="1:16" x14ac:dyDescent="0.2">
      <c r="A225" s="17" t="s">
        <v>44</v>
      </c>
      <c r="B225" s="21" t="s">
        <v>301</v>
      </c>
      <c r="C225" s="21" t="s">
        <v>638</v>
      </c>
      <c r="D225" s="17" t="s">
        <v>46</v>
      </c>
      <c r="E225" s="22" t="s">
        <v>639</v>
      </c>
      <c r="F225" s="23" t="s">
        <v>57</v>
      </c>
      <c r="G225" s="24">
        <v>1</v>
      </c>
      <c r="H225" s="25"/>
      <c r="I225" s="25">
        <f>ROUND(ROUND(H225,2)*ROUND(G225,3),2)</f>
        <v>0</v>
      </c>
      <c r="O225">
        <f>(I225*21)/100</f>
        <v>0</v>
      </c>
      <c r="P225" t="s">
        <v>22</v>
      </c>
    </row>
    <row r="226" spans="1:16" x14ac:dyDescent="0.2">
      <c r="A226" s="26" t="s">
        <v>49</v>
      </c>
      <c r="E226" s="27" t="s">
        <v>46</v>
      </c>
    </row>
    <row r="227" spans="1:16" x14ac:dyDescent="0.2">
      <c r="A227" s="28" t="s">
        <v>51</v>
      </c>
      <c r="E227" s="29" t="s">
        <v>46</v>
      </c>
    </row>
    <row r="228" spans="1:16" x14ac:dyDescent="0.2">
      <c r="A228" t="s">
        <v>53</v>
      </c>
      <c r="E228" s="27" t="s">
        <v>46</v>
      </c>
    </row>
    <row r="229" spans="1:16" x14ac:dyDescent="0.2">
      <c r="A229" s="17" t="s">
        <v>44</v>
      </c>
      <c r="B229" s="21" t="s">
        <v>304</v>
      </c>
      <c r="C229" s="21" t="s">
        <v>640</v>
      </c>
      <c r="D229" s="17" t="s">
        <v>46</v>
      </c>
      <c r="E229" s="22" t="s">
        <v>641</v>
      </c>
      <c r="F229" s="23" t="s">
        <v>57</v>
      </c>
      <c r="G229" s="24">
        <v>1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49</v>
      </c>
      <c r="E230" s="27" t="s">
        <v>46</v>
      </c>
    </row>
    <row r="231" spans="1:16" x14ac:dyDescent="0.2">
      <c r="A231" s="28" t="s">
        <v>51</v>
      </c>
      <c r="E231" s="29" t="s">
        <v>46</v>
      </c>
    </row>
    <row r="232" spans="1:16" x14ac:dyDescent="0.2">
      <c r="A232" t="s">
        <v>53</v>
      </c>
      <c r="E232" s="27" t="s">
        <v>46</v>
      </c>
    </row>
    <row r="233" spans="1:16" x14ac:dyDescent="0.2">
      <c r="A233" s="17" t="s">
        <v>44</v>
      </c>
      <c r="B233" s="21" t="s">
        <v>307</v>
      </c>
      <c r="C233" s="21" t="s">
        <v>642</v>
      </c>
      <c r="D233" s="17" t="s">
        <v>46</v>
      </c>
      <c r="E233" s="22" t="s">
        <v>643</v>
      </c>
      <c r="F233" s="23" t="s">
        <v>57</v>
      </c>
      <c r="G233" s="24">
        <v>2</v>
      </c>
      <c r="H233" s="25"/>
      <c r="I233" s="25">
        <f>ROUND(ROUND(H233,2)*ROUND(G233,3),2)</f>
        <v>0</v>
      </c>
      <c r="O233">
        <f>(I233*21)/100</f>
        <v>0</v>
      </c>
      <c r="P233" t="s">
        <v>22</v>
      </c>
    </row>
    <row r="234" spans="1:16" x14ac:dyDescent="0.2">
      <c r="A234" s="26" t="s">
        <v>49</v>
      </c>
      <c r="E234" s="27" t="s">
        <v>46</v>
      </c>
    </row>
    <row r="235" spans="1:16" x14ac:dyDescent="0.2">
      <c r="A235" s="28" t="s">
        <v>51</v>
      </c>
      <c r="E235" s="29" t="s">
        <v>46</v>
      </c>
    </row>
    <row r="236" spans="1:16" x14ac:dyDescent="0.2">
      <c r="A236" t="s">
        <v>53</v>
      </c>
      <c r="E236" s="27" t="s">
        <v>46</v>
      </c>
    </row>
    <row r="237" spans="1:16" x14ac:dyDescent="0.2">
      <c r="A237" s="17" t="s">
        <v>44</v>
      </c>
      <c r="B237" s="21" t="s">
        <v>310</v>
      </c>
      <c r="C237" s="21" t="s">
        <v>644</v>
      </c>
      <c r="D237" s="17" t="s">
        <v>46</v>
      </c>
      <c r="E237" s="22" t="s">
        <v>645</v>
      </c>
      <c r="F237" s="23" t="s">
        <v>57</v>
      </c>
      <c r="G237" s="24">
        <v>1</v>
      </c>
      <c r="H237" s="25"/>
      <c r="I237" s="25">
        <f>ROUND(ROUND(H237,2)*ROUND(G237,3),2)</f>
        <v>0</v>
      </c>
      <c r="O237">
        <f>(I237*21)/100</f>
        <v>0</v>
      </c>
      <c r="P237" t="s">
        <v>22</v>
      </c>
    </row>
    <row r="238" spans="1:16" x14ac:dyDescent="0.2">
      <c r="A238" s="26" t="s">
        <v>49</v>
      </c>
      <c r="E238" s="27" t="s">
        <v>46</v>
      </c>
    </row>
    <row r="239" spans="1:16" x14ac:dyDescent="0.2">
      <c r="A239" s="28" t="s">
        <v>51</v>
      </c>
      <c r="E239" s="29" t="s">
        <v>46</v>
      </c>
    </row>
    <row r="240" spans="1:16" x14ac:dyDescent="0.2">
      <c r="A240" t="s">
        <v>53</v>
      </c>
      <c r="E240" s="27" t="s">
        <v>46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6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646</v>
      </c>
      <c r="I3" s="30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646</v>
      </c>
      <c r="D4" s="39"/>
      <c r="E4" s="13" t="s">
        <v>647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</f>
        <v>0</v>
      </c>
    </row>
    <row r="9" spans="1:18" x14ac:dyDescent="0.2">
      <c r="A9" s="17" t="s">
        <v>44</v>
      </c>
      <c r="B9" s="21" t="s">
        <v>28</v>
      </c>
      <c r="C9" s="21" t="s">
        <v>177</v>
      </c>
      <c r="D9" s="17" t="s">
        <v>46</v>
      </c>
      <c r="E9" s="22" t="s">
        <v>178</v>
      </c>
      <c r="F9" s="23" t="s">
        <v>179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25.5" x14ac:dyDescent="0.2">
      <c r="A10" s="26" t="s">
        <v>49</v>
      </c>
      <c r="E10" s="27" t="s">
        <v>180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x14ac:dyDescent="0.2">
      <c r="A13" s="17" t="s">
        <v>44</v>
      </c>
      <c r="B13" s="21" t="s">
        <v>22</v>
      </c>
      <c r="C13" s="21" t="s">
        <v>181</v>
      </c>
      <c r="D13" s="17" t="s">
        <v>46</v>
      </c>
      <c r="E13" s="22" t="s">
        <v>182</v>
      </c>
      <c r="F13" s="23" t="s">
        <v>179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49</v>
      </c>
      <c r="E14" s="27" t="s">
        <v>183</v>
      </c>
    </row>
    <row r="15" spans="1:18" x14ac:dyDescent="0.2">
      <c r="A15" s="28" t="s">
        <v>51</v>
      </c>
      <c r="E15" s="29" t="s">
        <v>52</v>
      </c>
    </row>
    <row r="16" spans="1:18" x14ac:dyDescent="0.2">
      <c r="A16" t="s">
        <v>53</v>
      </c>
      <c r="E16" s="27" t="s">
        <v>54</v>
      </c>
    </row>
    <row r="17" spans="1:16" x14ac:dyDescent="0.2">
      <c r="A17" s="17" t="s">
        <v>44</v>
      </c>
      <c r="B17" s="21" t="s">
        <v>21</v>
      </c>
      <c r="C17" s="21" t="s">
        <v>184</v>
      </c>
      <c r="D17" s="17" t="s">
        <v>46</v>
      </c>
      <c r="E17" s="22" t="s">
        <v>185</v>
      </c>
      <c r="F17" s="23" t="s">
        <v>179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49</v>
      </c>
      <c r="E18" s="27" t="s">
        <v>186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54</v>
      </c>
    </row>
    <row r="21" spans="1:16" x14ac:dyDescent="0.2">
      <c r="A21" s="17" t="s">
        <v>44</v>
      </c>
      <c r="B21" s="21" t="s">
        <v>32</v>
      </c>
      <c r="C21" s="21" t="s">
        <v>187</v>
      </c>
      <c r="D21" s="17" t="s">
        <v>46</v>
      </c>
      <c r="E21" s="22" t="s">
        <v>188</v>
      </c>
      <c r="F21" s="23" t="s">
        <v>179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49</v>
      </c>
      <c r="E22" s="27" t="s">
        <v>189</v>
      </c>
    </row>
    <row r="23" spans="1:16" x14ac:dyDescent="0.2">
      <c r="A23" s="28" t="s">
        <v>51</v>
      </c>
      <c r="E23" s="29" t="s">
        <v>52</v>
      </c>
    </row>
    <row r="24" spans="1:16" x14ac:dyDescent="0.2">
      <c r="A24" t="s">
        <v>53</v>
      </c>
      <c r="E24" s="27" t="s">
        <v>54</v>
      </c>
    </row>
    <row r="25" spans="1:16" x14ac:dyDescent="0.2">
      <c r="A25" s="17" t="s">
        <v>44</v>
      </c>
      <c r="B25" s="21" t="s">
        <v>34</v>
      </c>
      <c r="C25" s="21" t="s">
        <v>45</v>
      </c>
      <c r="D25" s="17" t="s">
        <v>46</v>
      </c>
      <c r="E25" s="22" t="s">
        <v>47</v>
      </c>
      <c r="F25" s="23" t="s">
        <v>48</v>
      </c>
      <c r="G25" s="24">
        <v>45</v>
      </c>
      <c r="H25" s="25"/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49</v>
      </c>
      <c r="E26" s="27" t="s">
        <v>50</v>
      </c>
    </row>
    <row r="27" spans="1:16" x14ac:dyDescent="0.2">
      <c r="A27" s="28" t="s">
        <v>51</v>
      </c>
      <c r="E27" s="29" t="s">
        <v>52</v>
      </c>
    </row>
    <row r="28" spans="1:16" x14ac:dyDescent="0.2">
      <c r="A28" t="s">
        <v>53</v>
      </c>
      <c r="E28" s="27" t="s">
        <v>54</v>
      </c>
    </row>
    <row r="29" spans="1:16" x14ac:dyDescent="0.2">
      <c r="A29" s="17" t="s">
        <v>44</v>
      </c>
      <c r="B29" s="21" t="s">
        <v>36</v>
      </c>
      <c r="C29" s="21" t="s">
        <v>190</v>
      </c>
      <c r="D29" s="17" t="s">
        <v>46</v>
      </c>
      <c r="E29" s="22" t="s">
        <v>191</v>
      </c>
      <c r="F29" s="23" t="s">
        <v>192</v>
      </c>
      <c r="G29" s="24">
        <v>128</v>
      </c>
      <c r="H29" s="25"/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49</v>
      </c>
      <c r="E30" s="27" t="s">
        <v>648</v>
      </c>
    </row>
    <row r="31" spans="1:16" x14ac:dyDescent="0.2">
      <c r="A31" s="28" t="s">
        <v>51</v>
      </c>
      <c r="E31" s="29" t="s">
        <v>52</v>
      </c>
    </row>
    <row r="32" spans="1:16" x14ac:dyDescent="0.2">
      <c r="A32" t="s">
        <v>53</v>
      </c>
      <c r="E32" s="27" t="s">
        <v>54</v>
      </c>
    </row>
    <row r="33" spans="1:16" x14ac:dyDescent="0.2">
      <c r="A33" s="17" t="s">
        <v>44</v>
      </c>
      <c r="B33" s="21" t="s">
        <v>67</v>
      </c>
      <c r="C33" s="21" t="s">
        <v>194</v>
      </c>
      <c r="D33" s="17" t="s">
        <v>46</v>
      </c>
      <c r="E33" s="22" t="s">
        <v>195</v>
      </c>
      <c r="F33" s="23" t="s">
        <v>192</v>
      </c>
      <c r="G33" s="24">
        <v>0.16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x14ac:dyDescent="0.2">
      <c r="A34" s="26" t="s">
        <v>49</v>
      </c>
      <c r="E34" s="27" t="s">
        <v>649</v>
      </c>
    </row>
    <row r="35" spans="1:16" x14ac:dyDescent="0.2">
      <c r="A35" s="28" t="s">
        <v>51</v>
      </c>
      <c r="E35" s="29" t="s">
        <v>52</v>
      </c>
    </row>
    <row r="36" spans="1:16" x14ac:dyDescent="0.2">
      <c r="A36" t="s">
        <v>53</v>
      </c>
      <c r="E36" s="27" t="s">
        <v>54</v>
      </c>
    </row>
    <row r="37" spans="1:16" x14ac:dyDescent="0.2">
      <c r="A37" s="17" t="s">
        <v>44</v>
      </c>
      <c r="B37" s="21" t="s">
        <v>70</v>
      </c>
      <c r="C37" s="21" t="s">
        <v>197</v>
      </c>
      <c r="D37" s="17" t="s">
        <v>46</v>
      </c>
      <c r="E37" s="22" t="s">
        <v>198</v>
      </c>
      <c r="F37" s="23" t="s">
        <v>192</v>
      </c>
      <c r="G37" s="24">
        <v>336</v>
      </c>
      <c r="H37" s="25"/>
      <c r="I37" s="25">
        <f>ROUND(ROUND(H37,2)*ROUND(G37,3),2)</f>
        <v>0</v>
      </c>
      <c r="O37">
        <f>(I37*21)/100</f>
        <v>0</v>
      </c>
      <c r="P37" t="s">
        <v>22</v>
      </c>
    </row>
    <row r="38" spans="1:16" x14ac:dyDescent="0.2">
      <c r="A38" s="26" t="s">
        <v>49</v>
      </c>
      <c r="E38" s="27" t="s">
        <v>650</v>
      </c>
    </row>
    <row r="39" spans="1:16" x14ac:dyDescent="0.2">
      <c r="A39" s="28" t="s">
        <v>51</v>
      </c>
      <c r="E39" s="29" t="s">
        <v>52</v>
      </c>
    </row>
    <row r="40" spans="1:16" x14ac:dyDescent="0.2">
      <c r="A40" t="s">
        <v>53</v>
      </c>
      <c r="E40" s="27" t="s">
        <v>54</v>
      </c>
    </row>
    <row r="41" spans="1:16" x14ac:dyDescent="0.2">
      <c r="A41" s="17" t="s">
        <v>44</v>
      </c>
      <c r="B41" s="21" t="s">
        <v>39</v>
      </c>
      <c r="C41" s="21" t="s">
        <v>200</v>
      </c>
      <c r="D41" s="17" t="s">
        <v>46</v>
      </c>
      <c r="E41" s="22" t="s">
        <v>201</v>
      </c>
      <c r="F41" s="23" t="s">
        <v>192</v>
      </c>
      <c r="G41" s="24">
        <v>464.5</v>
      </c>
      <c r="H41" s="25"/>
      <c r="I41" s="25">
        <f>ROUND(ROUND(H41,2)*ROUND(G41,3),2)</f>
        <v>0</v>
      </c>
      <c r="O41">
        <f>(I41*21)/100</f>
        <v>0</v>
      </c>
      <c r="P41" t="s">
        <v>22</v>
      </c>
    </row>
    <row r="42" spans="1:16" x14ac:dyDescent="0.2">
      <c r="A42" s="26" t="s">
        <v>49</v>
      </c>
      <c r="E42" s="27" t="s">
        <v>651</v>
      </c>
    </row>
    <row r="43" spans="1:16" x14ac:dyDescent="0.2">
      <c r="A43" s="28" t="s">
        <v>51</v>
      </c>
      <c r="E43" s="29" t="s">
        <v>52</v>
      </c>
    </row>
    <row r="44" spans="1:16" x14ac:dyDescent="0.2">
      <c r="A44" t="s">
        <v>53</v>
      </c>
      <c r="E44" s="27" t="s">
        <v>54</v>
      </c>
    </row>
    <row r="45" spans="1:16" x14ac:dyDescent="0.2">
      <c r="A45" s="17" t="s">
        <v>44</v>
      </c>
      <c r="B45" s="21" t="s">
        <v>41</v>
      </c>
      <c r="C45" s="21" t="s">
        <v>203</v>
      </c>
      <c r="D45" s="17" t="s">
        <v>46</v>
      </c>
      <c r="E45" s="22" t="s">
        <v>204</v>
      </c>
      <c r="F45" s="23" t="s">
        <v>192</v>
      </c>
      <c r="G45" s="24">
        <v>0.16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x14ac:dyDescent="0.2">
      <c r="A46" s="26" t="s">
        <v>49</v>
      </c>
      <c r="E46" s="27" t="s">
        <v>652</v>
      </c>
    </row>
    <row r="47" spans="1:16" x14ac:dyDescent="0.2">
      <c r="A47" s="28" t="s">
        <v>51</v>
      </c>
      <c r="E47" s="29" t="s">
        <v>52</v>
      </c>
    </row>
    <row r="48" spans="1:16" x14ac:dyDescent="0.2">
      <c r="A48" t="s">
        <v>53</v>
      </c>
      <c r="E48" s="27" t="s">
        <v>54</v>
      </c>
    </row>
    <row r="49" spans="1:16" x14ac:dyDescent="0.2">
      <c r="A49" s="17" t="s">
        <v>44</v>
      </c>
      <c r="B49" s="21" t="s">
        <v>77</v>
      </c>
      <c r="C49" s="21" t="s">
        <v>206</v>
      </c>
      <c r="D49" s="17" t="s">
        <v>46</v>
      </c>
      <c r="E49" s="22" t="s">
        <v>207</v>
      </c>
      <c r="F49" s="23" t="s">
        <v>60</v>
      </c>
      <c r="G49" s="24">
        <v>108</v>
      </c>
      <c r="H49" s="25"/>
      <c r="I49" s="25">
        <f>ROUND(ROUND(H49,2)*ROUND(G49,3),2)</f>
        <v>0</v>
      </c>
      <c r="O49">
        <f>(I49*21)/100</f>
        <v>0</v>
      </c>
      <c r="P49" t="s">
        <v>22</v>
      </c>
    </row>
    <row r="50" spans="1:16" x14ac:dyDescent="0.2">
      <c r="A50" s="26" t="s">
        <v>49</v>
      </c>
      <c r="E50" s="27" t="s">
        <v>46</v>
      </c>
    </row>
    <row r="51" spans="1:16" x14ac:dyDescent="0.2">
      <c r="A51" s="28" t="s">
        <v>51</v>
      </c>
      <c r="E51" s="29" t="s">
        <v>52</v>
      </c>
    </row>
    <row r="52" spans="1:16" x14ac:dyDescent="0.2">
      <c r="A52" t="s">
        <v>53</v>
      </c>
      <c r="E52" s="27" t="s">
        <v>54</v>
      </c>
    </row>
    <row r="53" spans="1:16" x14ac:dyDescent="0.2">
      <c r="A53" s="17" t="s">
        <v>44</v>
      </c>
      <c r="B53" s="21" t="s">
        <v>80</v>
      </c>
      <c r="C53" s="21" t="s">
        <v>209</v>
      </c>
      <c r="D53" s="17" t="s">
        <v>46</v>
      </c>
      <c r="E53" s="22" t="s">
        <v>210</v>
      </c>
      <c r="F53" s="23" t="s">
        <v>60</v>
      </c>
      <c r="G53" s="24">
        <v>1100</v>
      </c>
      <c r="H53" s="25"/>
      <c r="I53" s="25">
        <f>ROUND(ROUND(H53,2)*ROUND(G53,3),2)</f>
        <v>0</v>
      </c>
      <c r="O53">
        <f>(I53*21)/100</f>
        <v>0</v>
      </c>
      <c r="P53" t="s">
        <v>22</v>
      </c>
    </row>
    <row r="54" spans="1:16" x14ac:dyDescent="0.2">
      <c r="A54" s="26" t="s">
        <v>49</v>
      </c>
      <c r="E54" s="27" t="s">
        <v>46</v>
      </c>
    </row>
    <row r="55" spans="1:16" x14ac:dyDescent="0.2">
      <c r="A55" s="28" t="s">
        <v>51</v>
      </c>
      <c r="E55" s="29" t="s">
        <v>52</v>
      </c>
    </row>
    <row r="56" spans="1:16" x14ac:dyDescent="0.2">
      <c r="A56" t="s">
        <v>53</v>
      </c>
      <c r="E56" s="27" t="s">
        <v>54</v>
      </c>
    </row>
    <row r="57" spans="1:16" ht="25.5" x14ac:dyDescent="0.2">
      <c r="A57" s="17" t="s">
        <v>44</v>
      </c>
      <c r="B57" s="21" t="s">
        <v>83</v>
      </c>
      <c r="C57" s="21" t="s">
        <v>211</v>
      </c>
      <c r="D57" s="17" t="s">
        <v>46</v>
      </c>
      <c r="E57" s="22" t="s">
        <v>212</v>
      </c>
      <c r="F57" s="23" t="s">
        <v>57</v>
      </c>
      <c r="G57" s="24">
        <v>27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49</v>
      </c>
      <c r="E58" s="27" t="s">
        <v>46</v>
      </c>
    </row>
    <row r="59" spans="1:16" x14ac:dyDescent="0.2">
      <c r="A59" s="28" t="s">
        <v>51</v>
      </c>
      <c r="E59" s="29" t="s">
        <v>52</v>
      </c>
    </row>
    <row r="60" spans="1:16" x14ac:dyDescent="0.2">
      <c r="A60" t="s">
        <v>53</v>
      </c>
      <c r="E60" s="27" t="s">
        <v>54</v>
      </c>
    </row>
    <row r="61" spans="1:16" ht="25.5" x14ac:dyDescent="0.2">
      <c r="A61" s="17" t="s">
        <v>44</v>
      </c>
      <c r="B61" s="21" t="s">
        <v>86</v>
      </c>
      <c r="C61" s="21" t="s">
        <v>213</v>
      </c>
      <c r="D61" s="17" t="s">
        <v>46</v>
      </c>
      <c r="E61" s="22" t="s">
        <v>214</v>
      </c>
      <c r="F61" s="23" t="s">
        <v>60</v>
      </c>
      <c r="G61" s="24">
        <v>50</v>
      </c>
      <c r="H61" s="25"/>
      <c r="I61" s="25">
        <f>ROUND(ROUND(H61,2)*ROUND(G61,3),2)</f>
        <v>0</v>
      </c>
      <c r="O61">
        <f>(I61*21)/100</f>
        <v>0</v>
      </c>
      <c r="P61" t="s">
        <v>22</v>
      </c>
    </row>
    <row r="62" spans="1:16" x14ac:dyDescent="0.2">
      <c r="A62" s="26" t="s">
        <v>49</v>
      </c>
      <c r="E62" s="27" t="s">
        <v>46</v>
      </c>
    </row>
    <row r="63" spans="1:16" x14ac:dyDescent="0.2">
      <c r="A63" s="28" t="s">
        <v>51</v>
      </c>
      <c r="E63" s="29" t="s">
        <v>52</v>
      </c>
    </row>
    <row r="64" spans="1:16" x14ac:dyDescent="0.2">
      <c r="A64" t="s">
        <v>53</v>
      </c>
      <c r="E64" s="27" t="s">
        <v>54</v>
      </c>
    </row>
    <row r="65" spans="1:16" ht="25.5" x14ac:dyDescent="0.2">
      <c r="A65" s="17" t="s">
        <v>44</v>
      </c>
      <c r="B65" s="21" t="s">
        <v>89</v>
      </c>
      <c r="C65" s="21" t="s">
        <v>215</v>
      </c>
      <c r="D65" s="17" t="s">
        <v>46</v>
      </c>
      <c r="E65" s="22" t="s">
        <v>216</v>
      </c>
      <c r="F65" s="23" t="s">
        <v>57</v>
      </c>
      <c r="G65" s="24">
        <v>27</v>
      </c>
      <c r="H65" s="25"/>
      <c r="I65" s="25">
        <f>ROUND(ROUND(H65,2)*ROUND(G65,3),2)</f>
        <v>0</v>
      </c>
      <c r="O65">
        <f>(I65*21)/100</f>
        <v>0</v>
      </c>
      <c r="P65" t="s">
        <v>22</v>
      </c>
    </row>
    <row r="66" spans="1:16" x14ac:dyDescent="0.2">
      <c r="A66" s="26" t="s">
        <v>49</v>
      </c>
      <c r="E66" s="27" t="s">
        <v>46</v>
      </c>
    </row>
    <row r="67" spans="1:16" x14ac:dyDescent="0.2">
      <c r="A67" s="28" t="s">
        <v>51</v>
      </c>
      <c r="E67" s="29" t="s">
        <v>52</v>
      </c>
    </row>
    <row r="68" spans="1:16" x14ac:dyDescent="0.2">
      <c r="A68" t="s">
        <v>53</v>
      </c>
      <c r="E68" s="27" t="s">
        <v>54</v>
      </c>
    </row>
    <row r="69" spans="1:16" x14ac:dyDescent="0.2">
      <c r="A69" s="17" t="s">
        <v>44</v>
      </c>
      <c r="B69" s="21" t="s">
        <v>92</v>
      </c>
      <c r="C69" s="21" t="s">
        <v>217</v>
      </c>
      <c r="D69" s="17" t="s">
        <v>46</v>
      </c>
      <c r="E69" s="22" t="s">
        <v>218</v>
      </c>
      <c r="F69" s="23" t="s">
        <v>60</v>
      </c>
      <c r="G69" s="24">
        <v>20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x14ac:dyDescent="0.2">
      <c r="A70" s="26" t="s">
        <v>49</v>
      </c>
      <c r="E70" s="27" t="s">
        <v>46</v>
      </c>
    </row>
    <row r="71" spans="1:16" x14ac:dyDescent="0.2">
      <c r="A71" s="28" t="s">
        <v>51</v>
      </c>
      <c r="E71" s="29" t="s">
        <v>52</v>
      </c>
    </row>
    <row r="72" spans="1:16" x14ac:dyDescent="0.2">
      <c r="A72" t="s">
        <v>53</v>
      </c>
      <c r="E72" s="27" t="s">
        <v>54</v>
      </c>
    </row>
    <row r="73" spans="1:16" x14ac:dyDescent="0.2">
      <c r="A73" s="17" t="s">
        <v>44</v>
      </c>
      <c r="B73" s="21" t="s">
        <v>95</v>
      </c>
      <c r="C73" s="21" t="s">
        <v>219</v>
      </c>
      <c r="D73" s="17" t="s">
        <v>46</v>
      </c>
      <c r="E73" s="22" t="s">
        <v>220</v>
      </c>
      <c r="F73" s="23" t="s">
        <v>57</v>
      </c>
      <c r="G73" s="24">
        <v>1</v>
      </c>
      <c r="H73" s="25"/>
      <c r="I73" s="25">
        <f>ROUND(ROUND(H73,2)*ROUND(G73,3),2)</f>
        <v>0</v>
      </c>
      <c r="O73">
        <f>(I73*21)/100</f>
        <v>0</v>
      </c>
      <c r="P73" t="s">
        <v>22</v>
      </c>
    </row>
    <row r="74" spans="1:16" x14ac:dyDescent="0.2">
      <c r="A74" s="26" t="s">
        <v>49</v>
      </c>
      <c r="E74" s="27" t="s">
        <v>46</v>
      </c>
    </row>
    <row r="75" spans="1:16" x14ac:dyDescent="0.2">
      <c r="A75" s="28" t="s">
        <v>51</v>
      </c>
      <c r="E75" s="29" t="s">
        <v>52</v>
      </c>
    </row>
    <row r="76" spans="1:16" x14ac:dyDescent="0.2">
      <c r="A76" t="s">
        <v>53</v>
      </c>
      <c r="E76" s="27" t="s">
        <v>54</v>
      </c>
    </row>
    <row r="77" spans="1:16" x14ac:dyDescent="0.2">
      <c r="A77" s="17" t="s">
        <v>44</v>
      </c>
      <c r="B77" s="21" t="s">
        <v>98</v>
      </c>
      <c r="C77" s="21" t="s">
        <v>221</v>
      </c>
      <c r="D77" s="17" t="s">
        <v>46</v>
      </c>
      <c r="E77" s="22" t="s">
        <v>222</v>
      </c>
      <c r="F77" s="23" t="s">
        <v>57</v>
      </c>
      <c r="G77" s="24">
        <v>1</v>
      </c>
      <c r="H77" s="25"/>
      <c r="I77" s="25">
        <f>ROUND(ROUND(H77,2)*ROUND(G77,3),2)</f>
        <v>0</v>
      </c>
      <c r="O77">
        <f>(I77*21)/100</f>
        <v>0</v>
      </c>
      <c r="P77" t="s">
        <v>22</v>
      </c>
    </row>
    <row r="78" spans="1:16" x14ac:dyDescent="0.2">
      <c r="A78" s="26" t="s">
        <v>49</v>
      </c>
      <c r="E78" s="27" t="s">
        <v>46</v>
      </c>
    </row>
    <row r="79" spans="1:16" x14ac:dyDescent="0.2">
      <c r="A79" s="28" t="s">
        <v>51</v>
      </c>
      <c r="E79" s="29" t="s">
        <v>52</v>
      </c>
    </row>
    <row r="80" spans="1:16" x14ac:dyDescent="0.2">
      <c r="A80" t="s">
        <v>53</v>
      </c>
      <c r="E80" s="27" t="s">
        <v>54</v>
      </c>
    </row>
    <row r="81" spans="1:16" x14ac:dyDescent="0.2">
      <c r="A81" s="17" t="s">
        <v>44</v>
      </c>
      <c r="B81" s="21" t="s">
        <v>101</v>
      </c>
      <c r="C81" s="21" t="s">
        <v>223</v>
      </c>
      <c r="D81" s="17" t="s">
        <v>46</v>
      </c>
      <c r="E81" s="22" t="s">
        <v>224</v>
      </c>
      <c r="F81" s="23" t="s">
        <v>57</v>
      </c>
      <c r="G81" s="24">
        <v>1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x14ac:dyDescent="0.2">
      <c r="A82" s="26" t="s">
        <v>49</v>
      </c>
      <c r="E82" s="27" t="s">
        <v>46</v>
      </c>
    </row>
    <row r="83" spans="1:16" x14ac:dyDescent="0.2">
      <c r="A83" s="28" t="s">
        <v>51</v>
      </c>
      <c r="E83" s="29" t="s">
        <v>52</v>
      </c>
    </row>
    <row r="84" spans="1:16" x14ac:dyDescent="0.2">
      <c r="A84" t="s">
        <v>53</v>
      </c>
      <c r="E84" s="27" t="s">
        <v>54</v>
      </c>
    </row>
    <row r="85" spans="1:16" ht="25.5" x14ac:dyDescent="0.2">
      <c r="A85" s="17" t="s">
        <v>44</v>
      </c>
      <c r="B85" s="21" t="s">
        <v>104</v>
      </c>
      <c r="C85" s="21" t="s">
        <v>225</v>
      </c>
      <c r="D85" s="17" t="s">
        <v>46</v>
      </c>
      <c r="E85" s="22" t="s">
        <v>226</v>
      </c>
      <c r="F85" s="23" t="s">
        <v>60</v>
      </c>
      <c r="G85" s="24">
        <v>5</v>
      </c>
      <c r="H85" s="25"/>
      <c r="I85" s="25">
        <f>ROUND(ROUND(H85,2)*ROUND(G85,3),2)</f>
        <v>0</v>
      </c>
      <c r="O85">
        <f>(I85*21)/100</f>
        <v>0</v>
      </c>
      <c r="P85" t="s">
        <v>22</v>
      </c>
    </row>
    <row r="86" spans="1:16" x14ac:dyDescent="0.2">
      <c r="A86" s="26" t="s">
        <v>49</v>
      </c>
      <c r="E86" s="27" t="s">
        <v>46</v>
      </c>
    </row>
    <row r="87" spans="1:16" x14ac:dyDescent="0.2">
      <c r="A87" s="28" t="s">
        <v>51</v>
      </c>
      <c r="E87" s="29" t="s">
        <v>52</v>
      </c>
    </row>
    <row r="88" spans="1:16" x14ac:dyDescent="0.2">
      <c r="A88" t="s">
        <v>53</v>
      </c>
      <c r="E88" s="27" t="s">
        <v>54</v>
      </c>
    </row>
    <row r="89" spans="1:16" x14ac:dyDescent="0.2">
      <c r="A89" s="17" t="s">
        <v>44</v>
      </c>
      <c r="B89" s="21" t="s">
        <v>107</v>
      </c>
      <c r="C89" s="21" t="s">
        <v>653</v>
      </c>
      <c r="D89" s="17" t="s">
        <v>46</v>
      </c>
      <c r="E89" s="22" t="s">
        <v>654</v>
      </c>
      <c r="F89" s="23" t="s">
        <v>60</v>
      </c>
      <c r="G89" s="24">
        <v>30</v>
      </c>
      <c r="H89" s="25"/>
      <c r="I89" s="25">
        <f>ROUND(ROUND(H89,2)*ROUND(G89,3),2)</f>
        <v>0</v>
      </c>
      <c r="O89">
        <f>(I89*21)/100</f>
        <v>0</v>
      </c>
      <c r="P89" t="s">
        <v>22</v>
      </c>
    </row>
    <row r="90" spans="1:16" x14ac:dyDescent="0.2">
      <c r="A90" s="26" t="s">
        <v>49</v>
      </c>
      <c r="E90" s="27" t="s">
        <v>46</v>
      </c>
    </row>
    <row r="91" spans="1:16" x14ac:dyDescent="0.2">
      <c r="A91" s="28" t="s">
        <v>51</v>
      </c>
      <c r="E91" s="29" t="s">
        <v>52</v>
      </c>
    </row>
    <row r="92" spans="1:16" x14ac:dyDescent="0.2">
      <c r="A92" t="s">
        <v>53</v>
      </c>
      <c r="E92" s="27" t="s">
        <v>54</v>
      </c>
    </row>
    <row r="93" spans="1:16" ht="25.5" x14ac:dyDescent="0.2">
      <c r="A93" s="17" t="s">
        <v>44</v>
      </c>
      <c r="B93" s="21" t="s">
        <v>110</v>
      </c>
      <c r="C93" s="21" t="s">
        <v>655</v>
      </c>
      <c r="D93" s="17" t="s">
        <v>46</v>
      </c>
      <c r="E93" s="22" t="s">
        <v>656</v>
      </c>
      <c r="F93" s="23" t="s">
        <v>60</v>
      </c>
      <c r="G93" s="24">
        <v>430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x14ac:dyDescent="0.2">
      <c r="A94" s="26" t="s">
        <v>49</v>
      </c>
      <c r="E94" s="27" t="s">
        <v>46</v>
      </c>
    </row>
    <row r="95" spans="1:16" x14ac:dyDescent="0.2">
      <c r="A95" s="28" t="s">
        <v>51</v>
      </c>
      <c r="E95" s="29" t="s">
        <v>52</v>
      </c>
    </row>
    <row r="96" spans="1:16" x14ac:dyDescent="0.2">
      <c r="A96" t="s">
        <v>53</v>
      </c>
      <c r="E96" s="27" t="s">
        <v>54</v>
      </c>
    </row>
    <row r="97" spans="1:16" ht="25.5" x14ac:dyDescent="0.2">
      <c r="A97" s="17" t="s">
        <v>44</v>
      </c>
      <c r="B97" s="21" t="s">
        <v>113</v>
      </c>
      <c r="C97" s="21" t="s">
        <v>230</v>
      </c>
      <c r="D97" s="17" t="s">
        <v>46</v>
      </c>
      <c r="E97" s="22" t="s">
        <v>231</v>
      </c>
      <c r="F97" s="23" t="s">
        <v>57</v>
      </c>
      <c r="G97" s="24">
        <v>2</v>
      </c>
      <c r="H97" s="25"/>
      <c r="I97" s="25">
        <f>ROUND(ROUND(H97,2)*ROUND(G97,3),2)</f>
        <v>0</v>
      </c>
      <c r="O97">
        <f>(I97*21)/100</f>
        <v>0</v>
      </c>
      <c r="P97" t="s">
        <v>22</v>
      </c>
    </row>
    <row r="98" spans="1:16" x14ac:dyDescent="0.2">
      <c r="A98" s="26" t="s">
        <v>49</v>
      </c>
      <c r="E98" s="27" t="s">
        <v>46</v>
      </c>
    </row>
    <row r="99" spans="1:16" x14ac:dyDescent="0.2">
      <c r="A99" s="28" t="s">
        <v>51</v>
      </c>
      <c r="E99" s="29" t="s">
        <v>52</v>
      </c>
    </row>
    <row r="100" spans="1:16" x14ac:dyDescent="0.2">
      <c r="A100" t="s">
        <v>53</v>
      </c>
      <c r="E100" s="27" t="s">
        <v>54</v>
      </c>
    </row>
    <row r="101" spans="1:16" ht="25.5" x14ac:dyDescent="0.2">
      <c r="A101" s="17" t="s">
        <v>44</v>
      </c>
      <c r="B101" s="21" t="s">
        <v>116</v>
      </c>
      <c r="C101" s="21" t="s">
        <v>68</v>
      </c>
      <c r="D101" s="17" t="s">
        <v>46</v>
      </c>
      <c r="E101" s="22" t="s">
        <v>69</v>
      </c>
      <c r="F101" s="23" t="s">
        <v>57</v>
      </c>
      <c r="G101" s="24">
        <v>1</v>
      </c>
      <c r="H101" s="25"/>
      <c r="I101" s="25">
        <f>ROUND(ROUND(H101,2)*ROUND(G101,3),2)</f>
        <v>0</v>
      </c>
      <c r="O101">
        <f>(I101*21)/100</f>
        <v>0</v>
      </c>
      <c r="P101" t="s">
        <v>22</v>
      </c>
    </row>
    <row r="102" spans="1:16" x14ac:dyDescent="0.2">
      <c r="A102" s="26" t="s">
        <v>49</v>
      </c>
      <c r="E102" s="27" t="s">
        <v>46</v>
      </c>
    </row>
    <row r="103" spans="1:16" x14ac:dyDescent="0.2">
      <c r="A103" s="28" t="s">
        <v>51</v>
      </c>
      <c r="E103" s="29" t="s">
        <v>52</v>
      </c>
    </row>
    <row r="104" spans="1:16" x14ac:dyDescent="0.2">
      <c r="A104" t="s">
        <v>53</v>
      </c>
      <c r="E104" s="27" t="s">
        <v>54</v>
      </c>
    </row>
    <row r="105" spans="1:16" ht="38.25" x14ac:dyDescent="0.2">
      <c r="A105" s="17" t="s">
        <v>44</v>
      </c>
      <c r="B105" s="21" t="s">
        <v>119</v>
      </c>
      <c r="C105" s="21" t="s">
        <v>236</v>
      </c>
      <c r="D105" s="17" t="s">
        <v>46</v>
      </c>
      <c r="E105" s="22" t="s">
        <v>237</v>
      </c>
      <c r="F105" s="23" t="s">
        <v>57</v>
      </c>
      <c r="G105" s="24">
        <v>11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x14ac:dyDescent="0.2">
      <c r="A106" s="26" t="s">
        <v>49</v>
      </c>
      <c r="E106" s="27" t="s">
        <v>46</v>
      </c>
    </row>
    <row r="107" spans="1:16" x14ac:dyDescent="0.2">
      <c r="A107" s="28" t="s">
        <v>51</v>
      </c>
      <c r="E107" s="29" t="s">
        <v>52</v>
      </c>
    </row>
    <row r="108" spans="1:16" x14ac:dyDescent="0.2">
      <c r="A108" t="s">
        <v>53</v>
      </c>
      <c r="E108" s="27" t="s">
        <v>54</v>
      </c>
    </row>
    <row r="109" spans="1:16" ht="25.5" x14ac:dyDescent="0.2">
      <c r="A109" s="17" t="s">
        <v>44</v>
      </c>
      <c r="B109" s="21" t="s">
        <v>122</v>
      </c>
      <c r="C109" s="21" t="s">
        <v>71</v>
      </c>
      <c r="D109" s="17" t="s">
        <v>46</v>
      </c>
      <c r="E109" s="22" t="s">
        <v>72</v>
      </c>
      <c r="F109" s="23" t="s">
        <v>57</v>
      </c>
      <c r="G109" s="24">
        <v>1</v>
      </c>
      <c r="H109" s="25"/>
      <c r="I109" s="25">
        <f>ROUND(ROUND(H109,2)*ROUND(G109,3),2)</f>
        <v>0</v>
      </c>
      <c r="O109">
        <f>(I109*21)/100</f>
        <v>0</v>
      </c>
      <c r="P109" t="s">
        <v>22</v>
      </c>
    </row>
    <row r="110" spans="1:16" x14ac:dyDescent="0.2">
      <c r="A110" s="26" t="s">
        <v>49</v>
      </c>
      <c r="E110" s="27" t="s">
        <v>46</v>
      </c>
    </row>
    <row r="111" spans="1:16" x14ac:dyDescent="0.2">
      <c r="A111" s="28" t="s">
        <v>51</v>
      </c>
      <c r="E111" s="29" t="s">
        <v>52</v>
      </c>
    </row>
    <row r="112" spans="1:16" x14ac:dyDescent="0.2">
      <c r="A112" t="s">
        <v>53</v>
      </c>
      <c r="E112" s="27" t="s">
        <v>54</v>
      </c>
    </row>
    <row r="113" spans="1:16" x14ac:dyDescent="0.2">
      <c r="A113" s="17" t="s">
        <v>44</v>
      </c>
      <c r="B113" s="21" t="s">
        <v>125</v>
      </c>
      <c r="C113" s="21" t="s">
        <v>238</v>
      </c>
      <c r="D113" s="17" t="s">
        <v>46</v>
      </c>
      <c r="E113" s="22" t="s">
        <v>239</v>
      </c>
      <c r="F113" s="23" t="s">
        <v>57</v>
      </c>
      <c r="G113" s="24">
        <v>1</v>
      </c>
      <c r="H113" s="25"/>
      <c r="I113" s="25">
        <f>ROUND(ROUND(H113,2)*ROUND(G113,3),2)</f>
        <v>0</v>
      </c>
      <c r="O113">
        <f>(I113*21)/100</f>
        <v>0</v>
      </c>
      <c r="P113" t="s">
        <v>22</v>
      </c>
    </row>
    <row r="114" spans="1:16" x14ac:dyDescent="0.2">
      <c r="A114" s="26" t="s">
        <v>49</v>
      </c>
      <c r="E114" s="27" t="s">
        <v>46</v>
      </c>
    </row>
    <row r="115" spans="1:16" x14ac:dyDescent="0.2">
      <c r="A115" s="28" t="s">
        <v>51</v>
      </c>
      <c r="E115" s="29" t="s">
        <v>52</v>
      </c>
    </row>
    <row r="116" spans="1:16" x14ac:dyDescent="0.2">
      <c r="A116" t="s">
        <v>53</v>
      </c>
      <c r="E116" s="27" t="s">
        <v>54</v>
      </c>
    </row>
    <row r="117" spans="1:16" x14ac:dyDescent="0.2">
      <c r="A117" s="17" t="s">
        <v>44</v>
      </c>
      <c r="B117" s="21" t="s">
        <v>128</v>
      </c>
      <c r="C117" s="21" t="s">
        <v>78</v>
      </c>
      <c r="D117" s="17" t="s">
        <v>46</v>
      </c>
      <c r="E117" s="22" t="s">
        <v>79</v>
      </c>
      <c r="F117" s="23" t="s">
        <v>57</v>
      </c>
      <c r="G117" s="24">
        <v>1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6" x14ac:dyDescent="0.2">
      <c r="A118" s="26" t="s">
        <v>49</v>
      </c>
      <c r="E118" s="27" t="s">
        <v>46</v>
      </c>
    </row>
    <row r="119" spans="1:16" x14ac:dyDescent="0.2">
      <c r="A119" s="28" t="s">
        <v>51</v>
      </c>
      <c r="E119" s="29" t="s">
        <v>52</v>
      </c>
    </row>
    <row r="120" spans="1:16" x14ac:dyDescent="0.2">
      <c r="A120" t="s">
        <v>53</v>
      </c>
      <c r="E120" s="27" t="s">
        <v>54</v>
      </c>
    </row>
    <row r="121" spans="1:16" x14ac:dyDescent="0.2">
      <c r="A121" s="17" t="s">
        <v>44</v>
      </c>
      <c r="B121" s="21" t="s">
        <v>132</v>
      </c>
      <c r="C121" s="21" t="s">
        <v>243</v>
      </c>
      <c r="D121" s="17" t="s">
        <v>46</v>
      </c>
      <c r="E121" s="22" t="s">
        <v>244</v>
      </c>
      <c r="F121" s="23" t="s">
        <v>245</v>
      </c>
      <c r="G121" s="24">
        <v>18.216000000000001</v>
      </c>
      <c r="H121" s="25"/>
      <c r="I121" s="25">
        <f>ROUND(ROUND(H121,2)*ROUND(G121,3),2)</f>
        <v>0</v>
      </c>
      <c r="O121">
        <f>(I121*21)/100</f>
        <v>0</v>
      </c>
      <c r="P121" t="s">
        <v>22</v>
      </c>
    </row>
    <row r="122" spans="1:16" x14ac:dyDescent="0.2">
      <c r="A122" s="26" t="s">
        <v>49</v>
      </c>
      <c r="E122" s="27" t="s">
        <v>46</v>
      </c>
    </row>
    <row r="123" spans="1:16" x14ac:dyDescent="0.2">
      <c r="A123" s="28" t="s">
        <v>51</v>
      </c>
      <c r="E123" s="29" t="s">
        <v>52</v>
      </c>
    </row>
    <row r="124" spans="1:16" x14ac:dyDescent="0.2">
      <c r="A124" t="s">
        <v>53</v>
      </c>
      <c r="E124" s="27" t="s">
        <v>54</v>
      </c>
    </row>
    <row r="125" spans="1:16" x14ac:dyDescent="0.2">
      <c r="A125" s="17" t="s">
        <v>44</v>
      </c>
      <c r="B125" s="21" t="s">
        <v>138</v>
      </c>
      <c r="C125" s="21" t="s">
        <v>657</v>
      </c>
      <c r="D125" s="17" t="s">
        <v>46</v>
      </c>
      <c r="E125" s="22" t="s">
        <v>658</v>
      </c>
      <c r="F125" s="23" t="s">
        <v>245</v>
      </c>
      <c r="G125" s="24">
        <v>64.56</v>
      </c>
      <c r="H125" s="25"/>
      <c r="I125" s="25">
        <f>ROUND(ROUND(H125,2)*ROUND(G125,3),2)</f>
        <v>0</v>
      </c>
      <c r="O125">
        <f>(I125*21)/100</f>
        <v>0</v>
      </c>
      <c r="P125" t="s">
        <v>22</v>
      </c>
    </row>
    <row r="126" spans="1:16" x14ac:dyDescent="0.2">
      <c r="A126" s="26" t="s">
        <v>49</v>
      </c>
      <c r="E126" s="27" t="s">
        <v>46</v>
      </c>
    </row>
    <row r="127" spans="1:16" x14ac:dyDescent="0.2">
      <c r="A127" s="28" t="s">
        <v>51</v>
      </c>
      <c r="E127" s="29" t="s">
        <v>52</v>
      </c>
    </row>
    <row r="128" spans="1:16" x14ac:dyDescent="0.2">
      <c r="A128" t="s">
        <v>53</v>
      </c>
      <c r="E128" s="27" t="s">
        <v>54</v>
      </c>
    </row>
    <row r="129" spans="1:16" x14ac:dyDescent="0.2">
      <c r="A129" s="17" t="s">
        <v>44</v>
      </c>
      <c r="B129" s="21" t="s">
        <v>141</v>
      </c>
      <c r="C129" s="21" t="s">
        <v>248</v>
      </c>
      <c r="D129" s="17" t="s">
        <v>46</v>
      </c>
      <c r="E129" s="22" t="s">
        <v>249</v>
      </c>
      <c r="F129" s="23" t="s">
        <v>60</v>
      </c>
      <c r="G129" s="24">
        <v>4208</v>
      </c>
      <c r="H129" s="25"/>
      <c r="I129" s="25">
        <f>ROUND(ROUND(H129,2)*ROUND(G129,3),2)</f>
        <v>0</v>
      </c>
      <c r="O129">
        <f>(I129*21)/100</f>
        <v>0</v>
      </c>
      <c r="P129" t="s">
        <v>22</v>
      </c>
    </row>
    <row r="130" spans="1:16" x14ac:dyDescent="0.2">
      <c r="A130" s="26" t="s">
        <v>49</v>
      </c>
      <c r="E130" s="27" t="s">
        <v>46</v>
      </c>
    </row>
    <row r="131" spans="1:16" x14ac:dyDescent="0.2">
      <c r="A131" s="28" t="s">
        <v>51</v>
      </c>
      <c r="E131" s="29" t="s">
        <v>52</v>
      </c>
    </row>
    <row r="132" spans="1:16" x14ac:dyDescent="0.2">
      <c r="A132" t="s">
        <v>53</v>
      </c>
      <c r="E132" s="27" t="s">
        <v>54</v>
      </c>
    </row>
    <row r="133" spans="1:16" x14ac:dyDescent="0.2">
      <c r="A133" s="17" t="s">
        <v>44</v>
      </c>
      <c r="B133" s="21" t="s">
        <v>144</v>
      </c>
      <c r="C133" s="21" t="s">
        <v>251</v>
      </c>
      <c r="D133" s="17" t="s">
        <v>46</v>
      </c>
      <c r="E133" s="22" t="s">
        <v>252</v>
      </c>
      <c r="F133" s="23" t="s">
        <v>57</v>
      </c>
      <c r="G133" s="24">
        <v>13</v>
      </c>
      <c r="H133" s="25"/>
      <c r="I133" s="25">
        <f>ROUND(ROUND(H133,2)*ROUND(G133,3),2)</f>
        <v>0</v>
      </c>
      <c r="O133">
        <f>(I133*21)/100</f>
        <v>0</v>
      </c>
      <c r="P133" t="s">
        <v>22</v>
      </c>
    </row>
    <row r="134" spans="1:16" x14ac:dyDescent="0.2">
      <c r="A134" s="26" t="s">
        <v>49</v>
      </c>
      <c r="E134" s="27" t="s">
        <v>46</v>
      </c>
    </row>
    <row r="135" spans="1:16" x14ac:dyDescent="0.2">
      <c r="A135" s="28" t="s">
        <v>51</v>
      </c>
      <c r="E135" s="29" t="s">
        <v>52</v>
      </c>
    </row>
    <row r="136" spans="1:16" x14ac:dyDescent="0.2">
      <c r="A136" t="s">
        <v>53</v>
      </c>
      <c r="E136" s="27" t="s">
        <v>54</v>
      </c>
    </row>
    <row r="137" spans="1:16" x14ac:dyDescent="0.2">
      <c r="A137" s="17" t="s">
        <v>44</v>
      </c>
      <c r="B137" s="21" t="s">
        <v>147</v>
      </c>
      <c r="C137" s="21" t="s">
        <v>254</v>
      </c>
      <c r="D137" s="17" t="s">
        <v>46</v>
      </c>
      <c r="E137" s="22" t="s">
        <v>255</v>
      </c>
      <c r="F137" s="23" t="s">
        <v>57</v>
      </c>
      <c r="G137" s="24">
        <v>13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6" x14ac:dyDescent="0.2">
      <c r="A138" s="26" t="s">
        <v>49</v>
      </c>
      <c r="E138" s="27" t="s">
        <v>46</v>
      </c>
    </row>
    <row r="139" spans="1:16" x14ac:dyDescent="0.2">
      <c r="A139" s="28" t="s">
        <v>51</v>
      </c>
      <c r="E139" s="29" t="s">
        <v>52</v>
      </c>
    </row>
    <row r="140" spans="1:16" x14ac:dyDescent="0.2">
      <c r="A140" t="s">
        <v>53</v>
      </c>
      <c r="E140" s="27" t="s">
        <v>54</v>
      </c>
    </row>
    <row r="141" spans="1:16" x14ac:dyDescent="0.2">
      <c r="A141" s="17" t="s">
        <v>44</v>
      </c>
      <c r="B141" s="21" t="s">
        <v>240</v>
      </c>
      <c r="C141" s="21" t="s">
        <v>659</v>
      </c>
      <c r="D141" s="17" t="s">
        <v>46</v>
      </c>
      <c r="E141" s="22" t="s">
        <v>660</v>
      </c>
      <c r="F141" s="23" t="s">
        <v>60</v>
      </c>
      <c r="G141" s="24">
        <v>3512</v>
      </c>
      <c r="H141" s="25"/>
      <c r="I141" s="25">
        <f>ROUND(ROUND(H141,2)*ROUND(G141,3),2)</f>
        <v>0</v>
      </c>
      <c r="O141">
        <f>(I141*21)/100</f>
        <v>0</v>
      </c>
      <c r="P141" t="s">
        <v>22</v>
      </c>
    </row>
    <row r="142" spans="1:16" x14ac:dyDescent="0.2">
      <c r="A142" s="26" t="s">
        <v>49</v>
      </c>
      <c r="E142" s="27" t="s">
        <v>46</v>
      </c>
    </row>
    <row r="143" spans="1:16" x14ac:dyDescent="0.2">
      <c r="A143" s="28" t="s">
        <v>51</v>
      </c>
      <c r="E143" s="29" t="s">
        <v>52</v>
      </c>
    </row>
    <row r="144" spans="1:16" x14ac:dyDescent="0.2">
      <c r="A144" t="s">
        <v>53</v>
      </c>
      <c r="E144" s="27" t="s">
        <v>54</v>
      </c>
    </row>
    <row r="145" spans="1:16" x14ac:dyDescent="0.2">
      <c r="A145" s="17" t="s">
        <v>44</v>
      </c>
      <c r="B145" s="21" t="s">
        <v>241</v>
      </c>
      <c r="C145" s="21" t="s">
        <v>661</v>
      </c>
      <c r="D145" s="17" t="s">
        <v>46</v>
      </c>
      <c r="E145" s="22" t="s">
        <v>662</v>
      </c>
      <c r="F145" s="23" t="s">
        <v>60</v>
      </c>
      <c r="G145" s="24">
        <v>3512</v>
      </c>
      <c r="H145" s="25"/>
      <c r="I145" s="25">
        <f>ROUND(ROUND(H145,2)*ROUND(G145,3),2)</f>
        <v>0</v>
      </c>
      <c r="O145">
        <f>(I145*21)/100</f>
        <v>0</v>
      </c>
      <c r="P145" t="s">
        <v>22</v>
      </c>
    </row>
    <row r="146" spans="1:16" x14ac:dyDescent="0.2">
      <c r="A146" s="26" t="s">
        <v>49</v>
      </c>
      <c r="E146" s="27" t="s">
        <v>46</v>
      </c>
    </row>
    <row r="147" spans="1:16" x14ac:dyDescent="0.2">
      <c r="A147" s="28" t="s">
        <v>51</v>
      </c>
      <c r="E147" s="29" t="s">
        <v>52</v>
      </c>
    </row>
    <row r="148" spans="1:16" x14ac:dyDescent="0.2">
      <c r="A148" t="s">
        <v>53</v>
      </c>
      <c r="E148" s="27" t="s">
        <v>54</v>
      </c>
    </row>
    <row r="149" spans="1:16" x14ac:dyDescent="0.2">
      <c r="A149" s="17" t="s">
        <v>44</v>
      </c>
      <c r="B149" s="21" t="s">
        <v>242</v>
      </c>
      <c r="C149" s="21" t="s">
        <v>257</v>
      </c>
      <c r="D149" s="17" t="s">
        <v>46</v>
      </c>
      <c r="E149" s="22" t="s">
        <v>258</v>
      </c>
      <c r="F149" s="23" t="s">
        <v>259</v>
      </c>
      <c r="G149" s="24">
        <v>23</v>
      </c>
      <c r="H149" s="25"/>
      <c r="I149" s="25">
        <f>ROUND(ROUND(H149,2)*ROUND(G149,3),2)</f>
        <v>0</v>
      </c>
      <c r="O149">
        <f>(I149*21)/100</f>
        <v>0</v>
      </c>
      <c r="P149" t="s">
        <v>22</v>
      </c>
    </row>
    <row r="150" spans="1:16" x14ac:dyDescent="0.2">
      <c r="A150" s="26" t="s">
        <v>49</v>
      </c>
      <c r="E150" s="27" t="s">
        <v>46</v>
      </c>
    </row>
    <row r="151" spans="1:16" x14ac:dyDescent="0.2">
      <c r="A151" s="28" t="s">
        <v>51</v>
      </c>
      <c r="E151" s="29" t="s">
        <v>52</v>
      </c>
    </row>
    <row r="152" spans="1:16" x14ac:dyDescent="0.2">
      <c r="A152" t="s">
        <v>53</v>
      </c>
      <c r="E152" s="27" t="s">
        <v>54</v>
      </c>
    </row>
    <row r="153" spans="1:16" x14ac:dyDescent="0.2">
      <c r="A153" s="17" t="s">
        <v>44</v>
      </c>
      <c r="B153" s="21" t="s">
        <v>247</v>
      </c>
      <c r="C153" s="21" t="s">
        <v>261</v>
      </c>
      <c r="D153" s="17" t="s">
        <v>46</v>
      </c>
      <c r="E153" s="22" t="s">
        <v>262</v>
      </c>
      <c r="F153" s="23" t="s">
        <v>60</v>
      </c>
      <c r="G153" s="24">
        <v>3512</v>
      </c>
      <c r="H153" s="25"/>
      <c r="I153" s="25">
        <f>ROUND(ROUND(H153,2)*ROUND(G153,3),2)</f>
        <v>0</v>
      </c>
      <c r="O153">
        <f>(I153*21)/100</f>
        <v>0</v>
      </c>
      <c r="P153" t="s">
        <v>22</v>
      </c>
    </row>
    <row r="154" spans="1:16" x14ac:dyDescent="0.2">
      <c r="A154" s="26" t="s">
        <v>49</v>
      </c>
      <c r="E154" s="27" t="s">
        <v>46</v>
      </c>
    </row>
    <row r="155" spans="1:16" x14ac:dyDescent="0.2">
      <c r="A155" s="28" t="s">
        <v>51</v>
      </c>
      <c r="E155" s="29" t="s">
        <v>52</v>
      </c>
    </row>
    <row r="156" spans="1:16" x14ac:dyDescent="0.2">
      <c r="A156" t="s">
        <v>53</v>
      </c>
      <c r="E156" s="27" t="s">
        <v>54</v>
      </c>
    </row>
    <row r="157" spans="1:16" x14ac:dyDescent="0.2">
      <c r="A157" s="17" t="s">
        <v>44</v>
      </c>
      <c r="B157" s="21" t="s">
        <v>250</v>
      </c>
      <c r="C157" s="21" t="s">
        <v>663</v>
      </c>
      <c r="D157" s="17" t="s">
        <v>46</v>
      </c>
      <c r="E157" s="22" t="s">
        <v>664</v>
      </c>
      <c r="F157" s="23" t="s">
        <v>57</v>
      </c>
      <c r="G157" s="24">
        <v>46</v>
      </c>
      <c r="H157" s="25"/>
      <c r="I157" s="25">
        <f>ROUND(ROUND(H157,2)*ROUND(G157,3),2)</f>
        <v>0</v>
      </c>
      <c r="O157">
        <f>(I157*21)/100</f>
        <v>0</v>
      </c>
      <c r="P157" t="s">
        <v>22</v>
      </c>
    </row>
    <row r="158" spans="1:16" x14ac:dyDescent="0.2">
      <c r="A158" s="26" t="s">
        <v>49</v>
      </c>
      <c r="E158" s="27" t="s">
        <v>46</v>
      </c>
    </row>
    <row r="159" spans="1:16" x14ac:dyDescent="0.2">
      <c r="A159" s="28" t="s">
        <v>51</v>
      </c>
      <c r="E159" s="29" t="s">
        <v>52</v>
      </c>
    </row>
    <row r="160" spans="1:16" x14ac:dyDescent="0.2">
      <c r="A160" t="s">
        <v>53</v>
      </c>
      <c r="E160" s="27" t="s">
        <v>54</v>
      </c>
    </row>
    <row r="161" spans="1:16" x14ac:dyDescent="0.2">
      <c r="A161" s="17" t="s">
        <v>44</v>
      </c>
      <c r="B161" s="21" t="s">
        <v>253</v>
      </c>
      <c r="C161" s="21" t="s">
        <v>665</v>
      </c>
      <c r="D161" s="17" t="s">
        <v>46</v>
      </c>
      <c r="E161" s="22" t="s">
        <v>666</v>
      </c>
      <c r="F161" s="23" t="s">
        <v>57</v>
      </c>
      <c r="G161" s="24">
        <v>46</v>
      </c>
      <c r="H161" s="25"/>
      <c r="I161" s="25">
        <f>ROUND(ROUND(H161,2)*ROUND(G161,3),2)</f>
        <v>0</v>
      </c>
      <c r="O161">
        <f>(I161*21)/100</f>
        <v>0</v>
      </c>
      <c r="P161" t="s">
        <v>22</v>
      </c>
    </row>
    <row r="162" spans="1:16" x14ac:dyDescent="0.2">
      <c r="A162" s="26" t="s">
        <v>49</v>
      </c>
      <c r="E162" s="27" t="s">
        <v>46</v>
      </c>
    </row>
    <row r="163" spans="1:16" x14ac:dyDescent="0.2">
      <c r="A163" s="28" t="s">
        <v>51</v>
      </c>
      <c r="E163" s="29" t="s">
        <v>52</v>
      </c>
    </row>
    <row r="164" spans="1:16" x14ac:dyDescent="0.2">
      <c r="A164" t="s">
        <v>53</v>
      </c>
      <c r="E164" s="27" t="s">
        <v>54</v>
      </c>
    </row>
    <row r="165" spans="1:16" x14ac:dyDescent="0.2">
      <c r="A165" s="17" t="s">
        <v>44</v>
      </c>
      <c r="B165" s="21" t="s">
        <v>256</v>
      </c>
      <c r="C165" s="21" t="s">
        <v>667</v>
      </c>
      <c r="D165" s="17" t="s">
        <v>46</v>
      </c>
      <c r="E165" s="22" t="s">
        <v>668</v>
      </c>
      <c r="F165" s="23" t="s">
        <v>57</v>
      </c>
      <c r="G165" s="24">
        <v>1</v>
      </c>
      <c r="H165" s="25"/>
      <c r="I165" s="25">
        <f>ROUND(ROUND(H165,2)*ROUND(G165,3),2)</f>
        <v>0</v>
      </c>
      <c r="O165">
        <f>(I165*21)/100</f>
        <v>0</v>
      </c>
      <c r="P165" t="s">
        <v>22</v>
      </c>
    </row>
    <row r="166" spans="1:16" x14ac:dyDescent="0.2">
      <c r="A166" s="26" t="s">
        <v>49</v>
      </c>
      <c r="E166" s="27" t="s">
        <v>46</v>
      </c>
    </row>
    <row r="167" spans="1:16" x14ac:dyDescent="0.2">
      <c r="A167" s="28" t="s">
        <v>51</v>
      </c>
      <c r="E167" s="29" t="s">
        <v>52</v>
      </c>
    </row>
    <row r="168" spans="1:16" x14ac:dyDescent="0.2">
      <c r="A168" t="s">
        <v>53</v>
      </c>
      <c r="E168" s="27" t="s">
        <v>54</v>
      </c>
    </row>
    <row r="169" spans="1:16" x14ac:dyDescent="0.2">
      <c r="A169" s="17" t="s">
        <v>44</v>
      </c>
      <c r="B169" s="21" t="s">
        <v>260</v>
      </c>
      <c r="C169" s="21" t="s">
        <v>669</v>
      </c>
      <c r="D169" s="17" t="s">
        <v>46</v>
      </c>
      <c r="E169" s="22" t="s">
        <v>670</v>
      </c>
      <c r="F169" s="23" t="s">
        <v>57</v>
      </c>
      <c r="G169" s="24">
        <v>1</v>
      </c>
      <c r="H169" s="25"/>
      <c r="I169" s="25">
        <f>ROUND(ROUND(H169,2)*ROUND(G169,3),2)</f>
        <v>0</v>
      </c>
      <c r="O169">
        <f>(I169*21)/100</f>
        <v>0</v>
      </c>
      <c r="P169" t="s">
        <v>22</v>
      </c>
    </row>
    <row r="170" spans="1:16" x14ac:dyDescent="0.2">
      <c r="A170" s="26" t="s">
        <v>49</v>
      </c>
      <c r="E170" s="27" t="s">
        <v>46</v>
      </c>
    </row>
    <row r="171" spans="1:16" x14ac:dyDescent="0.2">
      <c r="A171" s="28" t="s">
        <v>51</v>
      </c>
      <c r="E171" s="29" t="s">
        <v>52</v>
      </c>
    </row>
    <row r="172" spans="1:16" x14ac:dyDescent="0.2">
      <c r="A172" t="s">
        <v>53</v>
      </c>
      <c r="E172" s="27" t="s">
        <v>54</v>
      </c>
    </row>
    <row r="173" spans="1:16" x14ac:dyDescent="0.2">
      <c r="A173" s="17" t="s">
        <v>44</v>
      </c>
      <c r="B173" s="21" t="s">
        <v>263</v>
      </c>
      <c r="C173" s="21" t="s">
        <v>277</v>
      </c>
      <c r="D173" s="17" t="s">
        <v>46</v>
      </c>
      <c r="E173" s="22" t="s">
        <v>278</v>
      </c>
      <c r="F173" s="23" t="s">
        <v>57</v>
      </c>
      <c r="G173" s="24">
        <v>5</v>
      </c>
      <c r="H173" s="25"/>
      <c r="I173" s="25">
        <f>ROUND(ROUND(H173,2)*ROUND(G173,3),2)</f>
        <v>0</v>
      </c>
      <c r="O173">
        <f>(I173*21)/100</f>
        <v>0</v>
      </c>
      <c r="P173" t="s">
        <v>22</v>
      </c>
    </row>
    <row r="174" spans="1:16" x14ac:dyDescent="0.2">
      <c r="A174" s="26" t="s">
        <v>49</v>
      </c>
      <c r="E174" s="27" t="s">
        <v>46</v>
      </c>
    </row>
    <row r="175" spans="1:16" x14ac:dyDescent="0.2">
      <c r="A175" s="28" t="s">
        <v>51</v>
      </c>
      <c r="E175" s="29" t="s">
        <v>52</v>
      </c>
    </row>
    <row r="176" spans="1:16" x14ac:dyDescent="0.2">
      <c r="A176" t="s">
        <v>53</v>
      </c>
      <c r="E176" s="27" t="s">
        <v>54</v>
      </c>
    </row>
    <row r="177" spans="1:16" x14ac:dyDescent="0.2">
      <c r="A177" s="17" t="s">
        <v>44</v>
      </c>
      <c r="B177" s="21" t="s">
        <v>267</v>
      </c>
      <c r="C177" s="21" t="s">
        <v>671</v>
      </c>
      <c r="D177" s="17" t="s">
        <v>46</v>
      </c>
      <c r="E177" s="22" t="s">
        <v>672</v>
      </c>
      <c r="F177" s="23" t="s">
        <v>57</v>
      </c>
      <c r="G177" s="24">
        <v>1</v>
      </c>
      <c r="H177" s="25"/>
      <c r="I177" s="25">
        <f>ROUND(ROUND(H177,2)*ROUND(G177,3),2)</f>
        <v>0</v>
      </c>
      <c r="O177">
        <f>(I177*21)/100</f>
        <v>0</v>
      </c>
      <c r="P177" t="s">
        <v>22</v>
      </c>
    </row>
    <row r="178" spans="1:16" x14ac:dyDescent="0.2">
      <c r="A178" s="26" t="s">
        <v>49</v>
      </c>
      <c r="E178" s="27" t="s">
        <v>46</v>
      </c>
    </row>
    <row r="179" spans="1:16" x14ac:dyDescent="0.2">
      <c r="A179" s="28" t="s">
        <v>51</v>
      </c>
      <c r="E179" s="29" t="s">
        <v>52</v>
      </c>
    </row>
    <row r="180" spans="1:16" x14ac:dyDescent="0.2">
      <c r="A180" t="s">
        <v>53</v>
      </c>
      <c r="E180" s="27" t="s">
        <v>54</v>
      </c>
    </row>
    <row r="181" spans="1:16" x14ac:dyDescent="0.2">
      <c r="A181" s="17" t="s">
        <v>44</v>
      </c>
      <c r="B181" s="21" t="s">
        <v>270</v>
      </c>
      <c r="C181" s="21" t="s">
        <v>673</v>
      </c>
      <c r="D181" s="17" t="s">
        <v>46</v>
      </c>
      <c r="E181" s="22" t="s">
        <v>674</v>
      </c>
      <c r="F181" s="23" t="s">
        <v>57</v>
      </c>
      <c r="G181" s="24">
        <v>1</v>
      </c>
      <c r="H181" s="25"/>
      <c r="I181" s="25">
        <f>ROUND(ROUND(H181,2)*ROUND(G181,3),2)</f>
        <v>0</v>
      </c>
      <c r="O181">
        <f>(I181*21)/100</f>
        <v>0</v>
      </c>
      <c r="P181" t="s">
        <v>22</v>
      </c>
    </row>
    <row r="182" spans="1:16" x14ac:dyDescent="0.2">
      <c r="A182" s="26" t="s">
        <v>49</v>
      </c>
      <c r="E182" s="27" t="s">
        <v>46</v>
      </c>
    </row>
    <row r="183" spans="1:16" x14ac:dyDescent="0.2">
      <c r="A183" s="28" t="s">
        <v>51</v>
      </c>
      <c r="E183" s="29" t="s">
        <v>52</v>
      </c>
    </row>
    <row r="184" spans="1:16" x14ac:dyDescent="0.2">
      <c r="A184" t="s">
        <v>53</v>
      </c>
      <c r="E184" s="27" t="s">
        <v>54</v>
      </c>
    </row>
    <row r="185" spans="1:16" x14ac:dyDescent="0.2">
      <c r="A185" s="17" t="s">
        <v>44</v>
      </c>
      <c r="B185" s="21" t="s">
        <v>273</v>
      </c>
      <c r="C185" s="21" t="s">
        <v>280</v>
      </c>
      <c r="D185" s="17" t="s">
        <v>46</v>
      </c>
      <c r="E185" s="22" t="s">
        <v>281</v>
      </c>
      <c r="F185" s="23" t="s">
        <v>57</v>
      </c>
      <c r="G185" s="24">
        <v>7</v>
      </c>
      <c r="H185" s="25"/>
      <c r="I185" s="25">
        <f>ROUND(ROUND(H185,2)*ROUND(G185,3),2)</f>
        <v>0</v>
      </c>
      <c r="O185">
        <f>(I185*21)/100</f>
        <v>0</v>
      </c>
      <c r="P185" t="s">
        <v>22</v>
      </c>
    </row>
    <row r="186" spans="1:16" x14ac:dyDescent="0.2">
      <c r="A186" s="26" t="s">
        <v>49</v>
      </c>
      <c r="E186" s="27" t="s">
        <v>46</v>
      </c>
    </row>
    <row r="187" spans="1:16" x14ac:dyDescent="0.2">
      <c r="A187" s="28" t="s">
        <v>51</v>
      </c>
      <c r="E187" s="29" t="s">
        <v>52</v>
      </c>
    </row>
    <row r="188" spans="1:16" x14ac:dyDescent="0.2">
      <c r="A188" t="s">
        <v>53</v>
      </c>
      <c r="E188" s="27" t="s">
        <v>54</v>
      </c>
    </row>
    <row r="189" spans="1:16" x14ac:dyDescent="0.2">
      <c r="A189" s="17" t="s">
        <v>44</v>
      </c>
      <c r="B189" s="21" t="s">
        <v>276</v>
      </c>
      <c r="C189" s="21" t="s">
        <v>675</v>
      </c>
      <c r="D189" s="17" t="s">
        <v>46</v>
      </c>
      <c r="E189" s="22" t="s">
        <v>676</v>
      </c>
      <c r="F189" s="23" t="s">
        <v>57</v>
      </c>
      <c r="G189" s="24">
        <v>9</v>
      </c>
      <c r="H189" s="25"/>
      <c r="I189" s="25">
        <f>ROUND(ROUND(H189,2)*ROUND(G189,3),2)</f>
        <v>0</v>
      </c>
      <c r="O189">
        <f>(I189*21)/100</f>
        <v>0</v>
      </c>
      <c r="P189" t="s">
        <v>22</v>
      </c>
    </row>
    <row r="190" spans="1:16" x14ac:dyDescent="0.2">
      <c r="A190" s="26" t="s">
        <v>49</v>
      </c>
      <c r="E190" s="27" t="s">
        <v>46</v>
      </c>
    </row>
    <row r="191" spans="1:16" x14ac:dyDescent="0.2">
      <c r="A191" s="28" t="s">
        <v>51</v>
      </c>
      <c r="E191" s="29" t="s">
        <v>52</v>
      </c>
    </row>
    <row r="192" spans="1:16" x14ac:dyDescent="0.2">
      <c r="A192" t="s">
        <v>53</v>
      </c>
      <c r="E192" s="27" t="s">
        <v>54</v>
      </c>
    </row>
    <row r="193" spans="1:16" x14ac:dyDescent="0.2">
      <c r="A193" s="17" t="s">
        <v>44</v>
      </c>
      <c r="B193" s="21" t="s">
        <v>279</v>
      </c>
      <c r="C193" s="21" t="s">
        <v>677</v>
      </c>
      <c r="D193" s="17" t="s">
        <v>46</v>
      </c>
      <c r="E193" s="22" t="s">
        <v>678</v>
      </c>
      <c r="F193" s="23" t="s">
        <v>57</v>
      </c>
      <c r="G193" s="24">
        <v>3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49</v>
      </c>
      <c r="E194" s="27" t="s">
        <v>46</v>
      </c>
    </row>
    <row r="195" spans="1:16" x14ac:dyDescent="0.2">
      <c r="A195" s="28" t="s">
        <v>51</v>
      </c>
      <c r="E195" s="29" t="s">
        <v>52</v>
      </c>
    </row>
    <row r="196" spans="1:16" x14ac:dyDescent="0.2">
      <c r="A196" t="s">
        <v>53</v>
      </c>
      <c r="E196" s="27" t="s">
        <v>54</v>
      </c>
    </row>
    <row r="197" spans="1:16" x14ac:dyDescent="0.2">
      <c r="A197" s="17" t="s">
        <v>44</v>
      </c>
      <c r="B197" s="21" t="s">
        <v>282</v>
      </c>
      <c r="C197" s="21" t="s">
        <v>286</v>
      </c>
      <c r="D197" s="17" t="s">
        <v>46</v>
      </c>
      <c r="E197" s="22" t="s">
        <v>287</v>
      </c>
      <c r="F197" s="23" t="s">
        <v>57</v>
      </c>
      <c r="G197" s="24">
        <v>12</v>
      </c>
      <c r="H197" s="25"/>
      <c r="I197" s="25">
        <f>ROUND(ROUND(H197,2)*ROUND(G197,3),2)</f>
        <v>0</v>
      </c>
      <c r="O197">
        <f>(I197*21)/100</f>
        <v>0</v>
      </c>
      <c r="P197" t="s">
        <v>22</v>
      </c>
    </row>
    <row r="198" spans="1:16" x14ac:dyDescent="0.2">
      <c r="A198" s="26" t="s">
        <v>49</v>
      </c>
      <c r="E198" s="27" t="s">
        <v>46</v>
      </c>
    </row>
    <row r="199" spans="1:16" x14ac:dyDescent="0.2">
      <c r="A199" s="28" t="s">
        <v>51</v>
      </c>
      <c r="E199" s="29" t="s">
        <v>52</v>
      </c>
    </row>
    <row r="200" spans="1:16" x14ac:dyDescent="0.2">
      <c r="A200" t="s">
        <v>53</v>
      </c>
      <c r="E200" s="27" t="s">
        <v>54</v>
      </c>
    </row>
    <row r="201" spans="1:16" x14ac:dyDescent="0.2">
      <c r="A201" s="17" t="s">
        <v>44</v>
      </c>
      <c r="B201" s="21" t="s">
        <v>285</v>
      </c>
      <c r="C201" s="21" t="s">
        <v>679</v>
      </c>
      <c r="D201" s="17" t="s">
        <v>46</v>
      </c>
      <c r="E201" s="22" t="s">
        <v>680</v>
      </c>
      <c r="F201" s="23" t="s">
        <v>57</v>
      </c>
      <c r="G201" s="24">
        <v>3</v>
      </c>
      <c r="H201" s="25"/>
      <c r="I201" s="25">
        <f>ROUND(ROUND(H201,2)*ROUND(G201,3),2)</f>
        <v>0</v>
      </c>
      <c r="O201">
        <f>(I201*21)/100</f>
        <v>0</v>
      </c>
      <c r="P201" t="s">
        <v>22</v>
      </c>
    </row>
    <row r="202" spans="1:16" x14ac:dyDescent="0.2">
      <c r="A202" s="26" t="s">
        <v>49</v>
      </c>
      <c r="E202" s="27" t="s">
        <v>46</v>
      </c>
    </row>
    <row r="203" spans="1:16" x14ac:dyDescent="0.2">
      <c r="A203" s="28" t="s">
        <v>51</v>
      </c>
      <c r="E203" s="29" t="s">
        <v>52</v>
      </c>
    </row>
    <row r="204" spans="1:16" x14ac:dyDescent="0.2">
      <c r="A204" t="s">
        <v>53</v>
      </c>
      <c r="E204" s="27" t="s">
        <v>54</v>
      </c>
    </row>
    <row r="205" spans="1:16" x14ac:dyDescent="0.2">
      <c r="A205" s="17" t="s">
        <v>44</v>
      </c>
      <c r="B205" s="21" t="s">
        <v>288</v>
      </c>
      <c r="C205" s="21" t="s">
        <v>681</v>
      </c>
      <c r="D205" s="17" t="s">
        <v>46</v>
      </c>
      <c r="E205" s="22" t="s">
        <v>682</v>
      </c>
      <c r="F205" s="23" t="s">
        <v>57</v>
      </c>
      <c r="G205" s="24">
        <v>3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x14ac:dyDescent="0.2">
      <c r="A206" s="26" t="s">
        <v>49</v>
      </c>
      <c r="E206" s="27" t="s">
        <v>46</v>
      </c>
    </row>
    <row r="207" spans="1:16" x14ac:dyDescent="0.2">
      <c r="A207" s="28" t="s">
        <v>51</v>
      </c>
      <c r="E207" s="29" t="s">
        <v>52</v>
      </c>
    </row>
    <row r="208" spans="1:16" x14ac:dyDescent="0.2">
      <c r="A208" t="s">
        <v>53</v>
      </c>
      <c r="E208" s="27" t="s">
        <v>54</v>
      </c>
    </row>
    <row r="209" spans="1:16" x14ac:dyDescent="0.2">
      <c r="A209" s="17" t="s">
        <v>44</v>
      </c>
      <c r="B209" s="21" t="s">
        <v>291</v>
      </c>
      <c r="C209" s="21" t="s">
        <v>683</v>
      </c>
      <c r="D209" s="17" t="s">
        <v>46</v>
      </c>
      <c r="E209" s="22" t="s">
        <v>684</v>
      </c>
      <c r="F209" s="23" t="s">
        <v>57</v>
      </c>
      <c r="G209" s="24">
        <v>1</v>
      </c>
      <c r="H209" s="25"/>
      <c r="I209" s="25">
        <f>ROUND(ROUND(H209,2)*ROUND(G209,3),2)</f>
        <v>0</v>
      </c>
      <c r="O209">
        <f>(I209*21)/100</f>
        <v>0</v>
      </c>
      <c r="P209" t="s">
        <v>22</v>
      </c>
    </row>
    <row r="210" spans="1:16" x14ac:dyDescent="0.2">
      <c r="A210" s="26" t="s">
        <v>49</v>
      </c>
      <c r="E210" s="27" t="s">
        <v>46</v>
      </c>
    </row>
    <row r="211" spans="1:16" x14ac:dyDescent="0.2">
      <c r="A211" s="28" t="s">
        <v>51</v>
      </c>
      <c r="E211" s="29" t="s">
        <v>52</v>
      </c>
    </row>
    <row r="212" spans="1:16" x14ac:dyDescent="0.2">
      <c r="A212" t="s">
        <v>53</v>
      </c>
      <c r="E212" s="27" t="s">
        <v>54</v>
      </c>
    </row>
    <row r="213" spans="1:16" x14ac:dyDescent="0.2">
      <c r="A213" s="17" t="s">
        <v>44</v>
      </c>
      <c r="B213" s="21" t="s">
        <v>295</v>
      </c>
      <c r="C213" s="21" t="s">
        <v>685</v>
      </c>
      <c r="D213" s="17" t="s">
        <v>46</v>
      </c>
      <c r="E213" s="22" t="s">
        <v>686</v>
      </c>
      <c r="F213" s="23" t="s">
        <v>57</v>
      </c>
      <c r="G213" s="24">
        <v>1</v>
      </c>
      <c r="H213" s="25"/>
      <c r="I213" s="25">
        <f>ROUND(ROUND(H213,2)*ROUND(G213,3),2)</f>
        <v>0</v>
      </c>
      <c r="O213">
        <f>(I213*21)/100</f>
        <v>0</v>
      </c>
      <c r="P213" t="s">
        <v>22</v>
      </c>
    </row>
    <row r="214" spans="1:16" x14ac:dyDescent="0.2">
      <c r="A214" s="26" t="s">
        <v>49</v>
      </c>
      <c r="E214" s="27" t="s">
        <v>46</v>
      </c>
    </row>
    <row r="215" spans="1:16" x14ac:dyDescent="0.2">
      <c r="A215" s="28" t="s">
        <v>51</v>
      </c>
      <c r="E215" s="29" t="s">
        <v>52</v>
      </c>
    </row>
    <row r="216" spans="1:16" x14ac:dyDescent="0.2">
      <c r="A216" t="s">
        <v>53</v>
      </c>
      <c r="E216" s="27" t="s">
        <v>54</v>
      </c>
    </row>
    <row r="217" spans="1:16" x14ac:dyDescent="0.2">
      <c r="A217" s="17" t="s">
        <v>44</v>
      </c>
      <c r="B217" s="21" t="s">
        <v>298</v>
      </c>
      <c r="C217" s="21" t="s">
        <v>403</v>
      </c>
      <c r="D217" s="17" t="s">
        <v>46</v>
      </c>
      <c r="E217" s="22" t="s">
        <v>404</v>
      </c>
      <c r="F217" s="23" t="s">
        <v>57</v>
      </c>
      <c r="G217" s="24">
        <v>1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49</v>
      </c>
      <c r="E218" s="27" t="s">
        <v>687</v>
      </c>
    </row>
    <row r="219" spans="1:16" x14ac:dyDescent="0.2">
      <c r="A219" s="28" t="s">
        <v>51</v>
      </c>
      <c r="E219" s="29" t="s">
        <v>52</v>
      </c>
    </row>
    <row r="220" spans="1:16" x14ac:dyDescent="0.2">
      <c r="A220" t="s">
        <v>53</v>
      </c>
      <c r="E220" s="27" t="s">
        <v>54</v>
      </c>
    </row>
    <row r="221" spans="1:16" x14ac:dyDescent="0.2">
      <c r="A221" s="17" t="s">
        <v>44</v>
      </c>
      <c r="B221" s="21" t="s">
        <v>301</v>
      </c>
      <c r="C221" s="21" t="s">
        <v>405</v>
      </c>
      <c r="D221" s="17" t="s">
        <v>46</v>
      </c>
      <c r="E221" s="22" t="s">
        <v>406</v>
      </c>
      <c r="F221" s="23" t="s">
        <v>57</v>
      </c>
      <c r="G221" s="24">
        <v>1</v>
      </c>
      <c r="H221" s="25"/>
      <c r="I221" s="25">
        <f>ROUND(ROUND(H221,2)*ROUND(G221,3),2)</f>
        <v>0</v>
      </c>
      <c r="O221">
        <f>(I221*21)/100</f>
        <v>0</v>
      </c>
      <c r="P221" t="s">
        <v>22</v>
      </c>
    </row>
    <row r="222" spans="1:16" x14ac:dyDescent="0.2">
      <c r="A222" s="26" t="s">
        <v>49</v>
      </c>
      <c r="E222" s="27" t="s">
        <v>687</v>
      </c>
    </row>
    <row r="223" spans="1:16" x14ac:dyDescent="0.2">
      <c r="A223" s="28" t="s">
        <v>51</v>
      </c>
      <c r="E223" s="29" t="s">
        <v>52</v>
      </c>
    </row>
    <row r="224" spans="1:16" x14ac:dyDescent="0.2">
      <c r="A224" t="s">
        <v>53</v>
      </c>
      <c r="E224" s="27" t="s">
        <v>54</v>
      </c>
    </row>
    <row r="225" spans="1:16" x14ac:dyDescent="0.2">
      <c r="A225" s="17" t="s">
        <v>44</v>
      </c>
      <c r="B225" s="21" t="s">
        <v>304</v>
      </c>
      <c r="C225" s="21" t="s">
        <v>688</v>
      </c>
      <c r="D225" s="17" t="s">
        <v>46</v>
      </c>
      <c r="E225" s="22" t="s">
        <v>689</v>
      </c>
      <c r="F225" s="23" t="s">
        <v>57</v>
      </c>
      <c r="G225" s="24">
        <v>1</v>
      </c>
      <c r="H225" s="25"/>
      <c r="I225" s="25">
        <f>ROUND(ROUND(H225,2)*ROUND(G225,3),2)</f>
        <v>0</v>
      </c>
      <c r="O225">
        <f>(I225*21)/100</f>
        <v>0</v>
      </c>
      <c r="P225" t="s">
        <v>22</v>
      </c>
    </row>
    <row r="226" spans="1:16" x14ac:dyDescent="0.2">
      <c r="A226" s="26" t="s">
        <v>49</v>
      </c>
      <c r="E226" s="27" t="s">
        <v>46</v>
      </c>
    </row>
    <row r="227" spans="1:16" x14ac:dyDescent="0.2">
      <c r="A227" s="28" t="s">
        <v>51</v>
      </c>
      <c r="E227" s="29" t="s">
        <v>52</v>
      </c>
    </row>
    <row r="228" spans="1:16" x14ac:dyDescent="0.2">
      <c r="A228" t="s">
        <v>53</v>
      </c>
      <c r="E228" s="27" t="s">
        <v>54</v>
      </c>
    </row>
    <row r="229" spans="1:16" x14ac:dyDescent="0.2">
      <c r="A229" s="17" t="s">
        <v>44</v>
      </c>
      <c r="B229" s="21" t="s">
        <v>307</v>
      </c>
      <c r="C229" s="21" t="s">
        <v>690</v>
      </c>
      <c r="D229" s="17" t="s">
        <v>46</v>
      </c>
      <c r="E229" s="22" t="s">
        <v>691</v>
      </c>
      <c r="F229" s="23" t="s">
        <v>57</v>
      </c>
      <c r="G229" s="24">
        <v>1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49</v>
      </c>
      <c r="E230" s="27" t="s">
        <v>46</v>
      </c>
    </row>
    <row r="231" spans="1:16" x14ac:dyDescent="0.2">
      <c r="A231" s="28" t="s">
        <v>51</v>
      </c>
      <c r="E231" s="29" t="s">
        <v>52</v>
      </c>
    </row>
    <row r="232" spans="1:16" x14ac:dyDescent="0.2">
      <c r="A232" t="s">
        <v>53</v>
      </c>
      <c r="E232" s="27" t="s">
        <v>54</v>
      </c>
    </row>
    <row r="233" spans="1:16" x14ac:dyDescent="0.2">
      <c r="A233" s="17" t="s">
        <v>44</v>
      </c>
      <c r="B233" s="21" t="s">
        <v>310</v>
      </c>
      <c r="C233" s="21" t="s">
        <v>692</v>
      </c>
      <c r="D233" s="17" t="s">
        <v>46</v>
      </c>
      <c r="E233" s="22" t="s">
        <v>693</v>
      </c>
      <c r="F233" s="23" t="s">
        <v>57</v>
      </c>
      <c r="G233" s="24">
        <v>10</v>
      </c>
      <c r="H233" s="25"/>
      <c r="I233" s="25">
        <f>ROUND(ROUND(H233,2)*ROUND(G233,3),2)</f>
        <v>0</v>
      </c>
      <c r="O233">
        <f>(I233*21)/100</f>
        <v>0</v>
      </c>
      <c r="P233" t="s">
        <v>22</v>
      </c>
    </row>
    <row r="234" spans="1:16" x14ac:dyDescent="0.2">
      <c r="A234" s="26" t="s">
        <v>49</v>
      </c>
      <c r="E234" s="27" t="s">
        <v>46</v>
      </c>
    </row>
    <row r="235" spans="1:16" x14ac:dyDescent="0.2">
      <c r="A235" s="28" t="s">
        <v>51</v>
      </c>
      <c r="E235" s="29" t="s">
        <v>52</v>
      </c>
    </row>
    <row r="236" spans="1:16" x14ac:dyDescent="0.2">
      <c r="A236" t="s">
        <v>53</v>
      </c>
      <c r="E236" s="27" t="s">
        <v>54</v>
      </c>
    </row>
    <row r="237" spans="1:16" x14ac:dyDescent="0.2">
      <c r="A237" s="17" t="s">
        <v>44</v>
      </c>
      <c r="B237" s="21" t="s">
        <v>313</v>
      </c>
      <c r="C237" s="21" t="s">
        <v>694</v>
      </c>
      <c r="D237" s="17" t="s">
        <v>46</v>
      </c>
      <c r="E237" s="22" t="s">
        <v>695</v>
      </c>
      <c r="F237" s="23" t="s">
        <v>57</v>
      </c>
      <c r="G237" s="24">
        <v>10</v>
      </c>
      <c r="H237" s="25"/>
      <c r="I237" s="25">
        <f>ROUND(ROUND(H237,2)*ROUND(G237,3),2)</f>
        <v>0</v>
      </c>
      <c r="O237">
        <f>(I237*21)/100</f>
        <v>0</v>
      </c>
      <c r="P237" t="s">
        <v>22</v>
      </c>
    </row>
    <row r="238" spans="1:16" x14ac:dyDescent="0.2">
      <c r="A238" s="26" t="s">
        <v>49</v>
      </c>
      <c r="E238" s="27" t="s">
        <v>46</v>
      </c>
    </row>
    <row r="239" spans="1:16" x14ac:dyDescent="0.2">
      <c r="A239" s="28" t="s">
        <v>51</v>
      </c>
      <c r="E239" s="29" t="s">
        <v>52</v>
      </c>
    </row>
    <row r="240" spans="1:16" x14ac:dyDescent="0.2">
      <c r="A240" t="s">
        <v>53</v>
      </c>
      <c r="E240" s="27" t="s">
        <v>54</v>
      </c>
    </row>
    <row r="241" spans="1:16" x14ac:dyDescent="0.2">
      <c r="A241" s="17" t="s">
        <v>44</v>
      </c>
      <c r="B241" s="21" t="s">
        <v>316</v>
      </c>
      <c r="C241" s="21" t="s">
        <v>696</v>
      </c>
      <c r="D241" s="17" t="s">
        <v>46</v>
      </c>
      <c r="E241" s="22" t="s">
        <v>697</v>
      </c>
      <c r="F241" s="23" t="s">
        <v>57</v>
      </c>
      <c r="G241" s="24">
        <v>2</v>
      </c>
      <c r="H241" s="25"/>
      <c r="I241" s="25">
        <f>ROUND(ROUND(H241,2)*ROUND(G241,3),2)</f>
        <v>0</v>
      </c>
      <c r="O241">
        <f>(I241*21)/100</f>
        <v>0</v>
      </c>
      <c r="P241" t="s">
        <v>22</v>
      </c>
    </row>
    <row r="242" spans="1:16" x14ac:dyDescent="0.2">
      <c r="A242" s="26" t="s">
        <v>49</v>
      </c>
      <c r="E242" s="27" t="s">
        <v>46</v>
      </c>
    </row>
    <row r="243" spans="1:16" x14ac:dyDescent="0.2">
      <c r="A243" s="28" t="s">
        <v>51</v>
      </c>
      <c r="E243" s="29" t="s">
        <v>52</v>
      </c>
    </row>
    <row r="244" spans="1:16" x14ac:dyDescent="0.2">
      <c r="A244" t="s">
        <v>53</v>
      </c>
      <c r="E244" s="27" t="s">
        <v>54</v>
      </c>
    </row>
    <row r="245" spans="1:16" x14ac:dyDescent="0.2">
      <c r="A245" s="17" t="s">
        <v>44</v>
      </c>
      <c r="B245" s="21" t="s">
        <v>319</v>
      </c>
      <c r="C245" s="21" t="s">
        <v>289</v>
      </c>
      <c r="D245" s="17" t="s">
        <v>46</v>
      </c>
      <c r="E245" s="22" t="s">
        <v>290</v>
      </c>
      <c r="F245" s="23" t="s">
        <v>57</v>
      </c>
      <c r="G245" s="24">
        <v>18</v>
      </c>
      <c r="H245" s="25"/>
      <c r="I245" s="25">
        <f>ROUND(ROUND(H245,2)*ROUND(G245,3),2)</f>
        <v>0</v>
      </c>
      <c r="O245">
        <f>(I245*21)/100</f>
        <v>0</v>
      </c>
      <c r="P245" t="s">
        <v>22</v>
      </c>
    </row>
    <row r="246" spans="1:16" x14ac:dyDescent="0.2">
      <c r="A246" s="26" t="s">
        <v>49</v>
      </c>
      <c r="E246" s="27" t="s">
        <v>46</v>
      </c>
    </row>
    <row r="247" spans="1:16" x14ac:dyDescent="0.2">
      <c r="A247" s="28" t="s">
        <v>51</v>
      </c>
      <c r="E247" s="29" t="s">
        <v>52</v>
      </c>
    </row>
    <row r="248" spans="1:16" x14ac:dyDescent="0.2">
      <c r="A248" t="s">
        <v>53</v>
      </c>
      <c r="E248" s="27" t="s">
        <v>54</v>
      </c>
    </row>
    <row r="249" spans="1:16" x14ac:dyDescent="0.2">
      <c r="A249" s="17" t="s">
        <v>44</v>
      </c>
      <c r="B249" s="21" t="s">
        <v>322</v>
      </c>
      <c r="C249" s="21" t="s">
        <v>698</v>
      </c>
      <c r="D249" s="17" t="s">
        <v>46</v>
      </c>
      <c r="E249" s="22" t="s">
        <v>699</v>
      </c>
      <c r="F249" s="23" t="s">
        <v>57</v>
      </c>
      <c r="G249" s="24">
        <v>28</v>
      </c>
      <c r="H249" s="25"/>
      <c r="I249" s="25">
        <f>ROUND(ROUND(H249,2)*ROUND(G249,3),2)</f>
        <v>0</v>
      </c>
      <c r="O249">
        <f>(I249*21)/100</f>
        <v>0</v>
      </c>
      <c r="P249" t="s">
        <v>22</v>
      </c>
    </row>
    <row r="250" spans="1:16" x14ac:dyDescent="0.2">
      <c r="A250" s="26" t="s">
        <v>49</v>
      </c>
      <c r="E250" s="27" t="s">
        <v>46</v>
      </c>
    </row>
    <row r="251" spans="1:16" x14ac:dyDescent="0.2">
      <c r="A251" s="28" t="s">
        <v>51</v>
      </c>
      <c r="E251" s="29" t="s">
        <v>52</v>
      </c>
    </row>
    <row r="252" spans="1:16" x14ac:dyDescent="0.2">
      <c r="A252" t="s">
        <v>53</v>
      </c>
      <c r="E252" s="27" t="s">
        <v>54</v>
      </c>
    </row>
    <row r="253" spans="1:16" x14ac:dyDescent="0.2">
      <c r="A253" s="17" t="s">
        <v>44</v>
      </c>
      <c r="B253" s="21" t="s">
        <v>325</v>
      </c>
      <c r="C253" s="21" t="s">
        <v>700</v>
      </c>
      <c r="D253" s="17" t="s">
        <v>46</v>
      </c>
      <c r="E253" s="22" t="s">
        <v>701</v>
      </c>
      <c r="F253" s="23" t="s">
        <v>57</v>
      </c>
      <c r="G253" s="24">
        <v>10</v>
      </c>
      <c r="H253" s="25"/>
      <c r="I253" s="25">
        <f>ROUND(ROUND(H253,2)*ROUND(G253,3),2)</f>
        <v>0</v>
      </c>
      <c r="O253">
        <f>(I253*21)/100</f>
        <v>0</v>
      </c>
      <c r="P253" t="s">
        <v>22</v>
      </c>
    </row>
    <row r="254" spans="1:16" x14ac:dyDescent="0.2">
      <c r="A254" s="26" t="s">
        <v>49</v>
      </c>
      <c r="E254" s="27" t="s">
        <v>46</v>
      </c>
    </row>
    <row r="255" spans="1:16" x14ac:dyDescent="0.2">
      <c r="A255" s="28" t="s">
        <v>51</v>
      </c>
      <c r="E255" s="29" t="s">
        <v>52</v>
      </c>
    </row>
    <row r="256" spans="1:16" x14ac:dyDescent="0.2">
      <c r="A256" t="s">
        <v>53</v>
      </c>
      <c r="E256" s="27" t="s">
        <v>54</v>
      </c>
    </row>
    <row r="257" spans="1:16" x14ac:dyDescent="0.2">
      <c r="A257" s="17" t="s">
        <v>44</v>
      </c>
      <c r="B257" s="21" t="s">
        <v>328</v>
      </c>
      <c r="C257" s="21" t="s">
        <v>702</v>
      </c>
      <c r="D257" s="17" t="s">
        <v>46</v>
      </c>
      <c r="E257" s="22" t="s">
        <v>703</v>
      </c>
      <c r="F257" s="23" t="s">
        <v>57</v>
      </c>
      <c r="G257" s="24">
        <v>40</v>
      </c>
      <c r="H257" s="25"/>
      <c r="I257" s="25">
        <f>ROUND(ROUND(H257,2)*ROUND(G257,3),2)</f>
        <v>0</v>
      </c>
      <c r="O257">
        <f>(I257*21)/100</f>
        <v>0</v>
      </c>
      <c r="P257" t="s">
        <v>22</v>
      </c>
    </row>
    <row r="258" spans="1:16" x14ac:dyDescent="0.2">
      <c r="A258" s="26" t="s">
        <v>49</v>
      </c>
      <c r="E258" s="27" t="s">
        <v>46</v>
      </c>
    </row>
    <row r="259" spans="1:16" x14ac:dyDescent="0.2">
      <c r="A259" s="28" t="s">
        <v>51</v>
      </c>
      <c r="E259" s="29" t="s">
        <v>52</v>
      </c>
    </row>
    <row r="260" spans="1:16" x14ac:dyDescent="0.2">
      <c r="A260" t="s">
        <v>53</v>
      </c>
      <c r="E260" s="27" t="s">
        <v>54</v>
      </c>
    </row>
    <row r="261" spans="1:16" ht="25.5" x14ac:dyDescent="0.2">
      <c r="A261" s="17" t="s">
        <v>44</v>
      </c>
      <c r="B261" s="21" t="s">
        <v>331</v>
      </c>
      <c r="C261" s="21" t="s">
        <v>704</v>
      </c>
      <c r="D261" s="17" t="s">
        <v>46</v>
      </c>
      <c r="E261" s="22" t="s">
        <v>705</v>
      </c>
      <c r="F261" s="23" t="s">
        <v>57</v>
      </c>
      <c r="G261" s="24">
        <v>5</v>
      </c>
      <c r="H261" s="25"/>
      <c r="I261" s="25">
        <f>ROUND(ROUND(H261,2)*ROUND(G261,3),2)</f>
        <v>0</v>
      </c>
      <c r="O261">
        <f>(I261*21)/100</f>
        <v>0</v>
      </c>
      <c r="P261" t="s">
        <v>22</v>
      </c>
    </row>
    <row r="262" spans="1:16" x14ac:dyDescent="0.2">
      <c r="A262" s="26" t="s">
        <v>49</v>
      </c>
      <c r="E262" s="27" t="s">
        <v>46</v>
      </c>
    </row>
    <row r="263" spans="1:16" x14ac:dyDescent="0.2">
      <c r="A263" s="28" t="s">
        <v>51</v>
      </c>
      <c r="E263" s="29" t="s">
        <v>52</v>
      </c>
    </row>
    <row r="264" spans="1:16" x14ac:dyDescent="0.2">
      <c r="A264" t="s">
        <v>53</v>
      </c>
      <c r="E264" s="27" t="s">
        <v>54</v>
      </c>
    </row>
    <row r="265" spans="1:16" ht="25.5" x14ac:dyDescent="0.2">
      <c r="A265" s="17" t="s">
        <v>44</v>
      </c>
      <c r="B265" s="21" t="s">
        <v>334</v>
      </c>
      <c r="C265" s="21" t="s">
        <v>706</v>
      </c>
      <c r="D265" s="17" t="s">
        <v>46</v>
      </c>
      <c r="E265" s="22" t="s">
        <v>707</v>
      </c>
      <c r="F265" s="23" t="s">
        <v>259</v>
      </c>
      <c r="G265" s="24">
        <v>1</v>
      </c>
      <c r="H265" s="25"/>
      <c r="I265" s="25">
        <f>ROUND(ROUND(H265,2)*ROUND(G265,3),2)</f>
        <v>0</v>
      </c>
      <c r="O265">
        <f>(I265*21)/100</f>
        <v>0</v>
      </c>
      <c r="P265" t="s">
        <v>22</v>
      </c>
    </row>
    <row r="266" spans="1:16" x14ac:dyDescent="0.2">
      <c r="A266" s="26" t="s">
        <v>49</v>
      </c>
      <c r="E266" s="27" t="s">
        <v>46</v>
      </c>
    </row>
    <row r="267" spans="1:16" x14ac:dyDescent="0.2">
      <c r="A267" s="28" t="s">
        <v>51</v>
      </c>
      <c r="E267" s="29" t="s">
        <v>52</v>
      </c>
    </row>
    <row r="268" spans="1:16" x14ac:dyDescent="0.2">
      <c r="A268" t="s">
        <v>53</v>
      </c>
      <c r="E268" s="27" t="s">
        <v>54</v>
      </c>
    </row>
    <row r="269" spans="1:16" x14ac:dyDescent="0.2">
      <c r="A269" s="17" t="s">
        <v>44</v>
      </c>
      <c r="B269" s="21" t="s">
        <v>337</v>
      </c>
      <c r="C269" s="21" t="s">
        <v>292</v>
      </c>
      <c r="D269" s="17" t="s">
        <v>46</v>
      </c>
      <c r="E269" s="22" t="s">
        <v>293</v>
      </c>
      <c r="F269" s="23" t="s">
        <v>294</v>
      </c>
      <c r="G269" s="24">
        <v>444</v>
      </c>
      <c r="H269" s="25"/>
      <c r="I269" s="25">
        <f>ROUND(ROUND(H269,2)*ROUND(G269,3),2)</f>
        <v>0</v>
      </c>
      <c r="O269">
        <f>(I269*21)/100</f>
        <v>0</v>
      </c>
      <c r="P269" t="s">
        <v>22</v>
      </c>
    </row>
    <row r="270" spans="1:16" x14ac:dyDescent="0.2">
      <c r="A270" s="26" t="s">
        <v>49</v>
      </c>
      <c r="E270" s="27" t="s">
        <v>46</v>
      </c>
    </row>
    <row r="271" spans="1:16" x14ac:dyDescent="0.2">
      <c r="A271" s="28" t="s">
        <v>51</v>
      </c>
      <c r="E271" s="29" t="s">
        <v>52</v>
      </c>
    </row>
    <row r="272" spans="1:16" x14ac:dyDescent="0.2">
      <c r="A272" t="s">
        <v>53</v>
      </c>
      <c r="E272" s="27" t="s">
        <v>54</v>
      </c>
    </row>
    <row r="273" spans="1:16" x14ac:dyDescent="0.2">
      <c r="A273" s="17" t="s">
        <v>44</v>
      </c>
      <c r="B273" s="21" t="s">
        <v>340</v>
      </c>
      <c r="C273" s="21" t="s">
        <v>296</v>
      </c>
      <c r="D273" s="17" t="s">
        <v>46</v>
      </c>
      <c r="E273" s="22" t="s">
        <v>297</v>
      </c>
      <c r="F273" s="23" t="s">
        <v>57</v>
      </c>
      <c r="G273" s="24">
        <v>816</v>
      </c>
      <c r="H273" s="25"/>
      <c r="I273" s="25">
        <f>ROUND(ROUND(H273,2)*ROUND(G273,3),2)</f>
        <v>0</v>
      </c>
      <c r="O273">
        <f>(I273*21)/100</f>
        <v>0</v>
      </c>
      <c r="P273" t="s">
        <v>22</v>
      </c>
    </row>
    <row r="274" spans="1:16" x14ac:dyDescent="0.2">
      <c r="A274" s="26" t="s">
        <v>49</v>
      </c>
      <c r="E274" s="27" t="s">
        <v>46</v>
      </c>
    </row>
    <row r="275" spans="1:16" x14ac:dyDescent="0.2">
      <c r="A275" s="28" t="s">
        <v>51</v>
      </c>
      <c r="E275" s="29" t="s">
        <v>52</v>
      </c>
    </row>
    <row r="276" spans="1:16" x14ac:dyDescent="0.2">
      <c r="A276" t="s">
        <v>53</v>
      </c>
      <c r="E276" s="27" t="s">
        <v>54</v>
      </c>
    </row>
    <row r="277" spans="1:16" x14ac:dyDescent="0.2">
      <c r="A277" s="17" t="s">
        <v>44</v>
      </c>
      <c r="B277" s="21" t="s">
        <v>344</v>
      </c>
      <c r="C277" s="21" t="s">
        <v>299</v>
      </c>
      <c r="D277" s="17" t="s">
        <v>46</v>
      </c>
      <c r="E277" s="22" t="s">
        <v>300</v>
      </c>
      <c r="F277" s="23" t="s">
        <v>57</v>
      </c>
      <c r="G277" s="24">
        <v>816</v>
      </c>
      <c r="H277" s="25"/>
      <c r="I277" s="25">
        <f>ROUND(ROUND(H277,2)*ROUND(G277,3),2)</f>
        <v>0</v>
      </c>
      <c r="O277">
        <f>(I277*21)/100</f>
        <v>0</v>
      </c>
      <c r="P277" t="s">
        <v>22</v>
      </c>
    </row>
    <row r="278" spans="1:16" x14ac:dyDescent="0.2">
      <c r="A278" s="26" t="s">
        <v>49</v>
      </c>
      <c r="E278" s="27" t="s">
        <v>46</v>
      </c>
    </row>
    <row r="279" spans="1:16" x14ac:dyDescent="0.2">
      <c r="A279" s="28" t="s">
        <v>51</v>
      </c>
      <c r="E279" s="29" t="s">
        <v>52</v>
      </c>
    </row>
    <row r="280" spans="1:16" x14ac:dyDescent="0.2">
      <c r="A280" t="s">
        <v>53</v>
      </c>
      <c r="E280" s="27" t="s">
        <v>54</v>
      </c>
    </row>
    <row r="281" spans="1:16" x14ac:dyDescent="0.2">
      <c r="A281" s="17" t="s">
        <v>44</v>
      </c>
      <c r="B281" s="21" t="s">
        <v>347</v>
      </c>
      <c r="C281" s="21" t="s">
        <v>308</v>
      </c>
      <c r="D281" s="17" t="s">
        <v>46</v>
      </c>
      <c r="E281" s="22" t="s">
        <v>309</v>
      </c>
      <c r="F281" s="23" t="s">
        <v>57</v>
      </c>
      <c r="G281" s="24">
        <v>6</v>
      </c>
      <c r="H281" s="25"/>
      <c r="I281" s="25">
        <f>ROUND(ROUND(H281,2)*ROUND(G281,3),2)</f>
        <v>0</v>
      </c>
      <c r="O281">
        <f>(I281*21)/100</f>
        <v>0</v>
      </c>
      <c r="P281" t="s">
        <v>22</v>
      </c>
    </row>
    <row r="282" spans="1:16" x14ac:dyDescent="0.2">
      <c r="A282" s="26" t="s">
        <v>49</v>
      </c>
      <c r="E282" s="27" t="s">
        <v>708</v>
      </c>
    </row>
    <row r="283" spans="1:16" x14ac:dyDescent="0.2">
      <c r="A283" s="28" t="s">
        <v>51</v>
      </c>
      <c r="E283" s="29" t="s">
        <v>52</v>
      </c>
    </row>
    <row r="284" spans="1:16" x14ac:dyDescent="0.2">
      <c r="A284" t="s">
        <v>53</v>
      </c>
      <c r="E284" s="27" t="s">
        <v>54</v>
      </c>
    </row>
    <row r="285" spans="1:16" x14ac:dyDescent="0.2">
      <c r="A285" s="17" t="s">
        <v>44</v>
      </c>
      <c r="B285" s="21" t="s">
        <v>348</v>
      </c>
      <c r="C285" s="21" t="s">
        <v>311</v>
      </c>
      <c r="D285" s="17" t="s">
        <v>46</v>
      </c>
      <c r="E285" s="22" t="s">
        <v>312</v>
      </c>
      <c r="F285" s="23" t="s">
        <v>57</v>
      </c>
      <c r="G285" s="24">
        <v>6</v>
      </c>
      <c r="H285" s="25"/>
      <c r="I285" s="25">
        <f>ROUND(ROUND(H285,2)*ROUND(G285,3),2)</f>
        <v>0</v>
      </c>
      <c r="O285">
        <f>(I285*21)/100</f>
        <v>0</v>
      </c>
      <c r="P285" t="s">
        <v>22</v>
      </c>
    </row>
    <row r="286" spans="1:16" x14ac:dyDescent="0.2">
      <c r="A286" s="26" t="s">
        <v>49</v>
      </c>
      <c r="E286" s="27" t="s">
        <v>708</v>
      </c>
    </row>
    <row r="287" spans="1:16" x14ac:dyDescent="0.2">
      <c r="A287" s="28" t="s">
        <v>51</v>
      </c>
      <c r="E287" s="29" t="s">
        <v>52</v>
      </c>
    </row>
    <row r="288" spans="1:16" x14ac:dyDescent="0.2">
      <c r="A288" t="s">
        <v>53</v>
      </c>
      <c r="E288" s="27" t="s">
        <v>54</v>
      </c>
    </row>
    <row r="289" spans="1:16" x14ac:dyDescent="0.2">
      <c r="A289" s="17" t="s">
        <v>44</v>
      </c>
      <c r="B289" s="21" t="s">
        <v>351</v>
      </c>
      <c r="C289" s="21" t="s">
        <v>709</v>
      </c>
      <c r="D289" s="17" t="s">
        <v>46</v>
      </c>
      <c r="E289" s="22" t="s">
        <v>710</v>
      </c>
      <c r="F289" s="23" t="s">
        <v>57</v>
      </c>
      <c r="G289" s="24">
        <v>1</v>
      </c>
      <c r="H289" s="25"/>
      <c r="I289" s="25">
        <f>ROUND(ROUND(H289,2)*ROUND(G289,3),2)</f>
        <v>0</v>
      </c>
      <c r="O289">
        <f>(I289*21)/100</f>
        <v>0</v>
      </c>
      <c r="P289" t="s">
        <v>22</v>
      </c>
    </row>
    <row r="290" spans="1:16" x14ac:dyDescent="0.2">
      <c r="A290" s="26" t="s">
        <v>49</v>
      </c>
      <c r="E290" s="27" t="s">
        <v>711</v>
      </c>
    </row>
    <row r="291" spans="1:16" x14ac:dyDescent="0.2">
      <c r="A291" s="28" t="s">
        <v>51</v>
      </c>
      <c r="E291" s="29" t="s">
        <v>52</v>
      </c>
    </row>
    <row r="292" spans="1:16" x14ac:dyDescent="0.2">
      <c r="A292" t="s">
        <v>53</v>
      </c>
      <c r="E292" s="27" t="s">
        <v>54</v>
      </c>
    </row>
    <row r="293" spans="1:16" x14ac:dyDescent="0.2">
      <c r="A293" s="17" t="s">
        <v>44</v>
      </c>
      <c r="B293" s="21" t="s">
        <v>354</v>
      </c>
      <c r="C293" s="21" t="s">
        <v>712</v>
      </c>
      <c r="D293" s="17" t="s">
        <v>46</v>
      </c>
      <c r="E293" s="22" t="s">
        <v>713</v>
      </c>
      <c r="F293" s="23" t="s">
        <v>57</v>
      </c>
      <c r="G293" s="24">
        <v>1</v>
      </c>
      <c r="H293" s="25"/>
      <c r="I293" s="25">
        <f>ROUND(ROUND(H293,2)*ROUND(G293,3),2)</f>
        <v>0</v>
      </c>
      <c r="O293">
        <f>(I293*21)/100</f>
        <v>0</v>
      </c>
      <c r="P293" t="s">
        <v>22</v>
      </c>
    </row>
    <row r="294" spans="1:16" x14ac:dyDescent="0.2">
      <c r="A294" s="26" t="s">
        <v>49</v>
      </c>
      <c r="E294" s="27" t="s">
        <v>711</v>
      </c>
    </row>
    <row r="295" spans="1:16" x14ac:dyDescent="0.2">
      <c r="A295" s="28" t="s">
        <v>51</v>
      </c>
      <c r="E295" s="29" t="s">
        <v>52</v>
      </c>
    </row>
    <row r="296" spans="1:16" x14ac:dyDescent="0.2">
      <c r="A296" t="s">
        <v>53</v>
      </c>
      <c r="E296" s="27" t="s">
        <v>54</v>
      </c>
    </row>
    <row r="297" spans="1:16" ht="38.25" x14ac:dyDescent="0.2">
      <c r="A297" s="17" t="s">
        <v>44</v>
      </c>
      <c r="B297" s="21" t="s">
        <v>357</v>
      </c>
      <c r="C297" s="21" t="s">
        <v>360</v>
      </c>
      <c r="D297" s="17" t="s">
        <v>46</v>
      </c>
      <c r="E297" s="22" t="s">
        <v>361</v>
      </c>
      <c r="F297" s="23" t="s">
        <v>135</v>
      </c>
      <c r="G297" s="24">
        <v>0.36</v>
      </c>
      <c r="H297" s="25">
        <v>0</v>
      </c>
      <c r="I297" s="25">
        <f>ROUND(ROUND(H297,2)*ROUND(G297,3),2)</f>
        <v>0</v>
      </c>
      <c r="O297">
        <f>(I297*21)/100</f>
        <v>0</v>
      </c>
      <c r="P297" t="s">
        <v>22</v>
      </c>
    </row>
    <row r="298" spans="1:16" ht="25.5" x14ac:dyDescent="0.2">
      <c r="A298" s="26" t="s">
        <v>49</v>
      </c>
      <c r="E298" s="27" t="s">
        <v>136</v>
      </c>
    </row>
    <row r="299" spans="1:16" x14ac:dyDescent="0.2">
      <c r="A299" s="28" t="s">
        <v>51</v>
      </c>
      <c r="E299" s="29" t="s">
        <v>46</v>
      </c>
    </row>
    <row r="300" spans="1:16" ht="153" x14ac:dyDescent="0.2">
      <c r="A300" t="s">
        <v>53</v>
      </c>
      <c r="E300" s="27" t="s">
        <v>137</v>
      </c>
    </row>
    <row r="301" spans="1:16" ht="25.5" x14ac:dyDescent="0.2">
      <c r="A301" s="17" t="s">
        <v>44</v>
      </c>
      <c r="B301" s="21" t="s">
        <v>359</v>
      </c>
      <c r="C301" s="21" t="s">
        <v>714</v>
      </c>
      <c r="D301" s="17" t="s">
        <v>46</v>
      </c>
      <c r="E301" s="22" t="s">
        <v>715</v>
      </c>
      <c r="F301" s="23" t="s">
        <v>135</v>
      </c>
      <c r="G301" s="24">
        <v>0.01</v>
      </c>
      <c r="H301" s="25">
        <v>0</v>
      </c>
      <c r="I301" s="25">
        <f>ROUND(ROUND(H301,2)*ROUND(G301,3),2)</f>
        <v>0</v>
      </c>
      <c r="O301">
        <f>(I301*21)/100</f>
        <v>0</v>
      </c>
      <c r="P301" t="s">
        <v>22</v>
      </c>
    </row>
    <row r="302" spans="1:16" ht="25.5" x14ac:dyDescent="0.2">
      <c r="A302" s="26" t="s">
        <v>49</v>
      </c>
      <c r="E302" s="27" t="s">
        <v>136</v>
      </c>
    </row>
    <row r="303" spans="1:16" x14ac:dyDescent="0.2">
      <c r="A303" s="28" t="s">
        <v>51</v>
      </c>
      <c r="E303" s="29" t="s">
        <v>46</v>
      </c>
    </row>
    <row r="304" spans="1:16" ht="153" x14ac:dyDescent="0.2">
      <c r="A304" t="s">
        <v>53</v>
      </c>
      <c r="E304" s="27" t="s">
        <v>137</v>
      </c>
    </row>
    <row r="305" spans="1:16" x14ac:dyDescent="0.2">
      <c r="A305" s="17" t="s">
        <v>44</v>
      </c>
      <c r="B305" s="21" t="s">
        <v>362</v>
      </c>
      <c r="C305" s="21" t="s">
        <v>363</v>
      </c>
      <c r="D305" s="17" t="s">
        <v>46</v>
      </c>
      <c r="E305" s="22" t="s">
        <v>364</v>
      </c>
      <c r="F305" s="23" t="s">
        <v>60</v>
      </c>
      <c r="G305" s="24">
        <v>156</v>
      </c>
      <c r="H305" s="25"/>
      <c r="I305" s="25">
        <f>ROUND(ROUND(H305,2)*ROUND(G305,3),2)</f>
        <v>0</v>
      </c>
      <c r="O305">
        <f>(I305*21)/100</f>
        <v>0</v>
      </c>
      <c r="P305" t="s">
        <v>22</v>
      </c>
    </row>
    <row r="306" spans="1:16" x14ac:dyDescent="0.2">
      <c r="A306" s="26" t="s">
        <v>49</v>
      </c>
      <c r="E306" s="27" t="s">
        <v>46</v>
      </c>
    </row>
    <row r="307" spans="1:16" x14ac:dyDescent="0.2">
      <c r="A307" s="28" t="s">
        <v>51</v>
      </c>
      <c r="E307" s="29" t="s">
        <v>52</v>
      </c>
    </row>
    <row r="308" spans="1:16" x14ac:dyDescent="0.2">
      <c r="A308" t="s">
        <v>53</v>
      </c>
      <c r="E308" s="27" t="s">
        <v>54</v>
      </c>
    </row>
    <row r="309" spans="1:16" x14ac:dyDescent="0.2">
      <c r="A309" s="17" t="s">
        <v>44</v>
      </c>
      <c r="B309" s="21" t="s">
        <v>366</v>
      </c>
      <c r="C309" s="21" t="s">
        <v>716</v>
      </c>
      <c r="D309" s="17" t="s">
        <v>46</v>
      </c>
      <c r="E309" s="22" t="s">
        <v>717</v>
      </c>
      <c r="F309" s="23" t="s">
        <v>57</v>
      </c>
      <c r="G309" s="24">
        <v>5</v>
      </c>
      <c r="H309" s="25"/>
      <c r="I309" s="25">
        <f>ROUND(ROUND(H309,2)*ROUND(G309,3),2)</f>
        <v>0</v>
      </c>
      <c r="O309">
        <f>(I309*21)/100</f>
        <v>0</v>
      </c>
      <c r="P309" t="s">
        <v>22</v>
      </c>
    </row>
    <row r="310" spans="1:16" x14ac:dyDescent="0.2">
      <c r="A310" s="26" t="s">
        <v>49</v>
      </c>
      <c r="E310" s="27" t="s">
        <v>718</v>
      </c>
    </row>
    <row r="311" spans="1:16" x14ac:dyDescent="0.2">
      <c r="A311" s="28" t="s">
        <v>51</v>
      </c>
      <c r="E311" s="29" t="s">
        <v>52</v>
      </c>
    </row>
    <row r="312" spans="1:16" x14ac:dyDescent="0.2">
      <c r="A312" t="s">
        <v>53</v>
      </c>
      <c r="E312" s="27" t="s">
        <v>54</v>
      </c>
    </row>
    <row r="313" spans="1:16" x14ac:dyDescent="0.2">
      <c r="A313" s="17" t="s">
        <v>44</v>
      </c>
      <c r="B313" s="21" t="s">
        <v>369</v>
      </c>
      <c r="C313" s="21" t="s">
        <v>719</v>
      </c>
      <c r="D313" s="17" t="s">
        <v>46</v>
      </c>
      <c r="E313" s="22" t="s">
        <v>720</v>
      </c>
      <c r="F313" s="23" t="s">
        <v>57</v>
      </c>
      <c r="G313" s="24">
        <v>180</v>
      </c>
      <c r="H313" s="25"/>
      <c r="I313" s="25">
        <f>ROUND(ROUND(H313,2)*ROUND(G313,3),2)</f>
        <v>0</v>
      </c>
      <c r="O313">
        <f>(I313*21)/100</f>
        <v>0</v>
      </c>
      <c r="P313" t="s">
        <v>22</v>
      </c>
    </row>
    <row r="314" spans="1:16" ht="25.5" x14ac:dyDescent="0.2">
      <c r="A314" s="26" t="s">
        <v>49</v>
      </c>
      <c r="E314" s="27" t="s">
        <v>721</v>
      </c>
    </row>
    <row r="315" spans="1:16" x14ac:dyDescent="0.2">
      <c r="A315" s="28" t="s">
        <v>51</v>
      </c>
      <c r="E315" s="29" t="s">
        <v>52</v>
      </c>
    </row>
    <row r="316" spans="1:16" x14ac:dyDescent="0.2">
      <c r="A316" t="s">
        <v>53</v>
      </c>
      <c r="E316" s="27" t="s">
        <v>54</v>
      </c>
    </row>
    <row r="317" spans="1:16" ht="25.5" x14ac:dyDescent="0.2">
      <c r="A317" s="17" t="s">
        <v>44</v>
      </c>
      <c r="B317" s="21" t="s">
        <v>372</v>
      </c>
      <c r="C317" s="21" t="s">
        <v>367</v>
      </c>
      <c r="D317" s="17" t="s">
        <v>46</v>
      </c>
      <c r="E317" s="22" t="s">
        <v>368</v>
      </c>
      <c r="F317" s="23" t="s">
        <v>60</v>
      </c>
      <c r="G317" s="24">
        <v>1100</v>
      </c>
      <c r="H317" s="25"/>
      <c r="I317" s="25">
        <f>ROUND(ROUND(H317,2)*ROUND(G317,3),2)</f>
        <v>0</v>
      </c>
      <c r="O317">
        <f>(I317*21)/100</f>
        <v>0</v>
      </c>
      <c r="P317" t="s">
        <v>22</v>
      </c>
    </row>
    <row r="318" spans="1:16" x14ac:dyDescent="0.2">
      <c r="A318" s="26" t="s">
        <v>49</v>
      </c>
      <c r="E318" s="27" t="s">
        <v>46</v>
      </c>
    </row>
    <row r="319" spans="1:16" x14ac:dyDescent="0.2">
      <c r="A319" s="28" t="s">
        <v>51</v>
      </c>
      <c r="E319" s="29" t="s">
        <v>52</v>
      </c>
    </row>
    <row r="320" spans="1:16" x14ac:dyDescent="0.2">
      <c r="A320" t="s">
        <v>53</v>
      </c>
      <c r="E320" s="27" t="s">
        <v>54</v>
      </c>
    </row>
    <row r="321" spans="1:16" x14ac:dyDescent="0.2">
      <c r="A321" s="17" t="s">
        <v>44</v>
      </c>
      <c r="B321" s="21" t="s">
        <v>373</v>
      </c>
      <c r="C321" s="21" t="s">
        <v>370</v>
      </c>
      <c r="D321" s="17" t="s">
        <v>46</v>
      </c>
      <c r="E321" s="22" t="s">
        <v>371</v>
      </c>
      <c r="F321" s="23" t="s">
        <v>60</v>
      </c>
      <c r="G321" s="24">
        <v>50</v>
      </c>
      <c r="H321" s="25"/>
      <c r="I321" s="25">
        <f>ROUND(ROUND(H321,2)*ROUND(G321,3),2)</f>
        <v>0</v>
      </c>
      <c r="O321">
        <f>(I321*21)/100</f>
        <v>0</v>
      </c>
      <c r="P321" t="s">
        <v>22</v>
      </c>
    </row>
    <row r="322" spans="1:16" x14ac:dyDescent="0.2">
      <c r="A322" s="26" t="s">
        <v>49</v>
      </c>
      <c r="E322" s="27" t="s">
        <v>46</v>
      </c>
    </row>
    <row r="323" spans="1:16" x14ac:dyDescent="0.2">
      <c r="A323" s="28" t="s">
        <v>51</v>
      </c>
      <c r="E323" s="29" t="s">
        <v>52</v>
      </c>
    </row>
    <row r="324" spans="1:16" x14ac:dyDescent="0.2">
      <c r="A324" t="s">
        <v>53</v>
      </c>
      <c r="E324" s="27" t="s">
        <v>54</v>
      </c>
    </row>
    <row r="325" spans="1:16" x14ac:dyDescent="0.2">
      <c r="A325" s="17" t="s">
        <v>44</v>
      </c>
      <c r="B325" s="21" t="s">
        <v>722</v>
      </c>
      <c r="C325" s="21" t="s">
        <v>139</v>
      </c>
      <c r="D325" s="17" t="s">
        <v>46</v>
      </c>
      <c r="E325" s="22" t="s">
        <v>140</v>
      </c>
      <c r="F325" s="23" t="s">
        <v>60</v>
      </c>
      <c r="G325" s="24">
        <v>35</v>
      </c>
      <c r="H325" s="25"/>
      <c r="I325" s="25">
        <f>ROUND(ROUND(H325,2)*ROUND(G325,3),2)</f>
        <v>0</v>
      </c>
      <c r="O325">
        <f>(I325*21)/100</f>
        <v>0</v>
      </c>
      <c r="P325" t="s">
        <v>22</v>
      </c>
    </row>
    <row r="326" spans="1:16" x14ac:dyDescent="0.2">
      <c r="A326" s="26" t="s">
        <v>49</v>
      </c>
      <c r="E326" s="27" t="s">
        <v>46</v>
      </c>
    </row>
    <row r="327" spans="1:16" x14ac:dyDescent="0.2">
      <c r="A327" s="28" t="s">
        <v>51</v>
      </c>
      <c r="E327" s="29" t="s">
        <v>52</v>
      </c>
    </row>
    <row r="328" spans="1:16" x14ac:dyDescent="0.2">
      <c r="A328" t="s">
        <v>53</v>
      </c>
      <c r="E328" s="27" t="s">
        <v>54</v>
      </c>
    </row>
    <row r="329" spans="1:16" x14ac:dyDescent="0.2">
      <c r="A329" s="17" t="s">
        <v>44</v>
      </c>
      <c r="B329" s="21" t="s">
        <v>723</v>
      </c>
      <c r="C329" s="21" t="s">
        <v>724</v>
      </c>
      <c r="D329" s="17" t="s">
        <v>46</v>
      </c>
      <c r="E329" s="22" t="s">
        <v>725</v>
      </c>
      <c r="F329" s="23" t="s">
        <v>57</v>
      </c>
      <c r="G329" s="24">
        <v>1</v>
      </c>
      <c r="H329" s="25"/>
      <c r="I329" s="25">
        <f>ROUND(ROUND(H329,2)*ROUND(G329,3),2)</f>
        <v>0</v>
      </c>
      <c r="O329">
        <f>(I329*21)/100</f>
        <v>0</v>
      </c>
      <c r="P329" t="s">
        <v>22</v>
      </c>
    </row>
    <row r="330" spans="1:16" x14ac:dyDescent="0.2">
      <c r="A330" s="26" t="s">
        <v>49</v>
      </c>
      <c r="E330" s="27" t="s">
        <v>46</v>
      </c>
    </row>
    <row r="331" spans="1:16" x14ac:dyDescent="0.2">
      <c r="A331" s="28" t="s">
        <v>51</v>
      </c>
      <c r="E331" s="29" t="s">
        <v>52</v>
      </c>
    </row>
    <row r="332" spans="1:16" x14ac:dyDescent="0.2">
      <c r="A332" t="s">
        <v>53</v>
      </c>
      <c r="E332" s="27" t="s">
        <v>54</v>
      </c>
    </row>
    <row r="333" spans="1:16" x14ac:dyDescent="0.2">
      <c r="A333" s="17" t="s">
        <v>44</v>
      </c>
      <c r="B333" s="21" t="s">
        <v>726</v>
      </c>
      <c r="C333" s="21" t="s">
        <v>727</v>
      </c>
      <c r="D333" s="17" t="s">
        <v>46</v>
      </c>
      <c r="E333" s="22" t="s">
        <v>728</v>
      </c>
      <c r="F333" s="23" t="s">
        <v>57</v>
      </c>
      <c r="G333" s="24">
        <v>1</v>
      </c>
      <c r="H333" s="25"/>
      <c r="I333" s="25">
        <f>ROUND(ROUND(H333,2)*ROUND(G333,3),2)</f>
        <v>0</v>
      </c>
      <c r="O333">
        <f>(I333*21)/100</f>
        <v>0</v>
      </c>
      <c r="P333" t="s">
        <v>22</v>
      </c>
    </row>
    <row r="334" spans="1:16" x14ac:dyDescent="0.2">
      <c r="A334" s="26" t="s">
        <v>49</v>
      </c>
      <c r="E334" s="27" t="s">
        <v>46</v>
      </c>
    </row>
    <row r="335" spans="1:16" x14ac:dyDescent="0.2">
      <c r="A335" s="28" t="s">
        <v>51</v>
      </c>
      <c r="E335" s="29" t="s">
        <v>52</v>
      </c>
    </row>
    <row r="336" spans="1:16" x14ac:dyDescent="0.2">
      <c r="A336" t="s">
        <v>53</v>
      </c>
      <c r="E336" s="27" t="s">
        <v>54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0+O8+O13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/>
      <c r="D3" s="33"/>
      <c r="E3" s="10" t="s">
        <v>15</v>
      </c>
      <c r="F3" s="1"/>
      <c r="G3" s="8"/>
      <c r="H3" s="7" t="s">
        <v>729</v>
      </c>
      <c r="I3" s="30">
        <f>0+I8+I13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729</v>
      </c>
      <c r="D4" s="39"/>
      <c r="E4" s="13" t="s">
        <v>730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6" t="s">
        <v>25</v>
      </c>
      <c r="B5" s="36" t="s">
        <v>27</v>
      </c>
      <c r="C5" s="36" t="s">
        <v>29</v>
      </c>
      <c r="D5" s="36" t="s">
        <v>30</v>
      </c>
      <c r="E5" s="36" t="s">
        <v>31</v>
      </c>
      <c r="F5" s="36" t="s">
        <v>33</v>
      </c>
      <c r="G5" s="36" t="s">
        <v>35</v>
      </c>
      <c r="H5" s="36" t="s">
        <v>37</v>
      </c>
      <c r="I5" s="36"/>
      <c r="O5" t="s">
        <v>20</v>
      </c>
      <c r="P5" t="s">
        <v>22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731</v>
      </c>
      <c r="D8" s="14"/>
      <c r="E8" s="19" t="s">
        <v>732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38.25" x14ac:dyDescent="0.2">
      <c r="A9" s="17" t="s">
        <v>44</v>
      </c>
      <c r="B9" s="21" t="s">
        <v>28</v>
      </c>
      <c r="C9" s="21" t="s">
        <v>733</v>
      </c>
      <c r="D9" s="17" t="s">
        <v>46</v>
      </c>
      <c r="E9" s="22" t="s">
        <v>734</v>
      </c>
      <c r="F9" s="23" t="s">
        <v>135</v>
      </c>
      <c r="G9" s="24">
        <v>2</v>
      </c>
      <c r="H9" s="25">
        <v>0</v>
      </c>
      <c r="I9" s="25">
        <f>ROUND(ROUND(H9,2)*ROUND(G9,3),2)</f>
        <v>0</v>
      </c>
      <c r="O9">
        <f>(I9*21)/100</f>
        <v>0</v>
      </c>
      <c r="P9" t="s">
        <v>22</v>
      </c>
    </row>
    <row r="10" spans="1:18" ht="25.5" x14ac:dyDescent="0.2">
      <c r="A10" s="26" t="s">
        <v>49</v>
      </c>
      <c r="E10" s="27" t="s">
        <v>136</v>
      </c>
    </row>
    <row r="11" spans="1:18" x14ac:dyDescent="0.2">
      <c r="A11" s="28" t="s">
        <v>51</v>
      </c>
      <c r="E11" s="29" t="s">
        <v>46</v>
      </c>
    </row>
    <row r="12" spans="1:18" ht="153" x14ac:dyDescent="0.2">
      <c r="A12" t="s">
        <v>53</v>
      </c>
      <c r="E12" s="27" t="s">
        <v>137</v>
      </c>
    </row>
    <row r="13" spans="1:18" ht="12.75" customHeight="1" x14ac:dyDescent="0.2">
      <c r="A13" s="5" t="s">
        <v>42</v>
      </c>
      <c r="B13" s="5"/>
      <c r="C13" s="31" t="s">
        <v>28</v>
      </c>
      <c r="D13" s="5"/>
      <c r="E13" s="19" t="s">
        <v>533</v>
      </c>
      <c r="F13" s="5"/>
      <c r="G13" s="5"/>
      <c r="H13" s="5"/>
      <c r="I13" s="32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17" t="s">
        <v>44</v>
      </c>
      <c r="B14" s="21" t="s">
        <v>22</v>
      </c>
      <c r="C14" s="21" t="s">
        <v>735</v>
      </c>
      <c r="D14" s="17" t="s">
        <v>46</v>
      </c>
      <c r="E14" s="22" t="s">
        <v>736</v>
      </c>
      <c r="F14" s="23" t="s">
        <v>737</v>
      </c>
      <c r="G14" s="24">
        <v>265</v>
      </c>
      <c r="H14" s="25"/>
      <c r="I14" s="25">
        <f>ROUND(ROUND(H14,2)*ROUND(G14,3),2)</f>
        <v>0</v>
      </c>
      <c r="O14">
        <f>(I14*21)/100</f>
        <v>0</v>
      </c>
      <c r="P14" t="s">
        <v>22</v>
      </c>
    </row>
    <row r="15" spans="1:18" x14ac:dyDescent="0.2">
      <c r="A15" s="26" t="s">
        <v>49</v>
      </c>
      <c r="E15" s="27" t="s">
        <v>738</v>
      </c>
    </row>
    <row r="16" spans="1:18" x14ac:dyDescent="0.2">
      <c r="A16" s="28" t="s">
        <v>51</v>
      </c>
      <c r="E16" s="29" t="s">
        <v>739</v>
      </c>
    </row>
    <row r="17" spans="1:16" ht="38.25" x14ac:dyDescent="0.2">
      <c r="A17" t="s">
        <v>53</v>
      </c>
      <c r="E17" s="27" t="s">
        <v>740</v>
      </c>
    </row>
    <row r="18" spans="1:16" ht="25.5" x14ac:dyDescent="0.2">
      <c r="A18" s="17" t="s">
        <v>44</v>
      </c>
      <c r="B18" s="21" t="s">
        <v>21</v>
      </c>
      <c r="C18" s="21" t="s">
        <v>735</v>
      </c>
      <c r="D18" s="17" t="s">
        <v>28</v>
      </c>
      <c r="E18" s="22" t="s">
        <v>741</v>
      </c>
      <c r="F18" s="23" t="s">
        <v>737</v>
      </c>
      <c r="G18" s="24">
        <v>265</v>
      </c>
      <c r="H18" s="25"/>
      <c r="I18" s="25">
        <f>ROUND(ROUND(H18,2)*ROUND(G18,3),2)</f>
        <v>0</v>
      </c>
      <c r="O18">
        <f>(I18*21)/100</f>
        <v>0</v>
      </c>
      <c r="P18" t="s">
        <v>22</v>
      </c>
    </row>
    <row r="19" spans="1:16" x14ac:dyDescent="0.2">
      <c r="A19" s="26" t="s">
        <v>49</v>
      </c>
      <c r="E19" s="27" t="s">
        <v>738</v>
      </c>
    </row>
    <row r="20" spans="1:16" x14ac:dyDescent="0.2">
      <c r="A20" s="28" t="s">
        <v>51</v>
      </c>
      <c r="E20" s="29" t="s">
        <v>739</v>
      </c>
    </row>
    <row r="21" spans="1:16" ht="38.25" x14ac:dyDescent="0.2">
      <c r="A21" t="s">
        <v>53</v>
      </c>
      <c r="E21" s="27" t="s">
        <v>740</v>
      </c>
    </row>
    <row r="22" spans="1:16" ht="25.5" x14ac:dyDescent="0.2">
      <c r="A22" s="17" t="s">
        <v>44</v>
      </c>
      <c r="B22" s="21" t="s">
        <v>32</v>
      </c>
      <c r="C22" s="21" t="s">
        <v>742</v>
      </c>
      <c r="D22" s="17" t="s">
        <v>46</v>
      </c>
      <c r="E22" s="22" t="s">
        <v>743</v>
      </c>
      <c r="F22" s="23" t="s">
        <v>57</v>
      </c>
      <c r="G22" s="24">
        <v>2</v>
      </c>
      <c r="H22" s="25"/>
      <c r="I22" s="25">
        <f>ROUND(ROUND(H22,2)*ROUND(G22,3),2)</f>
        <v>0</v>
      </c>
      <c r="O22">
        <f>(I22*21)/100</f>
        <v>0</v>
      </c>
      <c r="P22" t="s">
        <v>22</v>
      </c>
    </row>
    <row r="23" spans="1:16" x14ac:dyDescent="0.2">
      <c r="A23" s="26" t="s">
        <v>49</v>
      </c>
      <c r="E23" s="27" t="s">
        <v>46</v>
      </c>
    </row>
    <row r="24" spans="1:16" ht="25.5" x14ac:dyDescent="0.2">
      <c r="A24" s="28" t="s">
        <v>51</v>
      </c>
      <c r="E24" s="29" t="s">
        <v>744</v>
      </c>
    </row>
    <row r="25" spans="1:16" ht="102" x14ac:dyDescent="0.2">
      <c r="A25" t="s">
        <v>53</v>
      </c>
      <c r="E25" s="27" t="s">
        <v>745</v>
      </c>
    </row>
    <row r="26" spans="1:16" x14ac:dyDescent="0.2">
      <c r="A26" s="17" t="s">
        <v>44</v>
      </c>
      <c r="B26" s="21" t="s">
        <v>34</v>
      </c>
      <c r="C26" s="21" t="s">
        <v>746</v>
      </c>
      <c r="D26" s="17" t="s">
        <v>46</v>
      </c>
      <c r="E26" s="22" t="s">
        <v>747</v>
      </c>
      <c r="F26" s="23" t="s">
        <v>57</v>
      </c>
      <c r="G26" s="24">
        <v>2</v>
      </c>
      <c r="H26" s="25"/>
      <c r="I26" s="25">
        <f>ROUND(ROUND(H26,2)*ROUND(G26,3),2)</f>
        <v>0</v>
      </c>
      <c r="O26">
        <f>(I26*21)/100</f>
        <v>0</v>
      </c>
      <c r="P26" t="s">
        <v>22</v>
      </c>
    </row>
    <row r="27" spans="1:16" x14ac:dyDescent="0.2">
      <c r="A27" s="26" t="s">
        <v>49</v>
      </c>
      <c r="E27" s="27" t="s">
        <v>46</v>
      </c>
    </row>
    <row r="28" spans="1:16" ht="25.5" x14ac:dyDescent="0.2">
      <c r="A28" s="28" t="s">
        <v>51</v>
      </c>
      <c r="E28" s="29" t="s">
        <v>744</v>
      </c>
    </row>
    <row r="29" spans="1:16" ht="76.5" x14ac:dyDescent="0.2">
      <c r="A29" t="s">
        <v>53</v>
      </c>
      <c r="E29" s="27" t="s">
        <v>748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Rekapitulace</vt:lpstr>
      <vt:lpstr>PS 00-02-03</vt:lpstr>
      <vt:lpstr>PS 00-02-04</vt:lpstr>
      <vt:lpstr>PS 00-02-71</vt:lpstr>
      <vt:lpstr>PS 00-02-81</vt:lpstr>
      <vt:lpstr>PS 09-02-01</vt:lpstr>
      <vt:lpstr>PS 15-01-11.1</vt:lpstr>
      <vt:lpstr>PS 15-02-11.1</vt:lpstr>
      <vt:lpstr>SO 00-92-01</vt:lpstr>
      <vt:lpstr>SO 15-13-01</vt:lpstr>
      <vt:lpstr>SO 15-84-01.1</vt:lpstr>
      <vt:lpstr>SO 15-86-01.1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Zdeněk Fišer</cp:lastModifiedBy>
  <dcterms:modified xsi:type="dcterms:W3CDTF">2022-08-03T07:09:02Z</dcterms:modified>
  <cp:category/>
  <cp:contentStatus/>
</cp:coreProperties>
</file>